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문서\지역의사(권역) 종합전형으로\"/>
    </mc:Choice>
  </mc:AlternateContent>
  <xr:revisionPtr revIDLastSave="0" documentId="13_ncr:1_{3168FAC5-055F-4B0C-9AB9-7949D67F4BE4}" xr6:coauthVersionLast="47" xr6:coauthVersionMax="47" xr10:uidLastSave="{00000000-0000-0000-0000-000000000000}"/>
  <bookViews>
    <workbookView xWindow="-120" yWindow="-120" windowWidth="29040" windowHeight="15720" xr2:uid="{1BDB9146-4E7F-42B3-A17F-58897B89BDBA}"/>
  </bookViews>
  <sheets>
    <sheet name="Sheet1" sheetId="1" r:id="rId1"/>
  </sheets>
  <definedNames>
    <definedName name="_xlnm._FilterDatabase" localSheetId="0" hidden="1">Sheet1!$A$6:$AK$174</definedName>
    <definedName name="_xlnm.Print_Area" localSheetId="0">Sheet1!$A$1:$AK$174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3" i="1" l="1"/>
  <c r="Q164" i="1"/>
  <c r="Q163" i="1"/>
  <c r="Q165" i="1" s="1"/>
  <c r="Q171" i="1" s="1"/>
  <c r="Q174" i="1" s="1"/>
  <c r="Q137" i="1"/>
  <c r="V173" i="1" l="1"/>
  <c r="V164" i="1"/>
  <c r="V137" i="1"/>
  <c r="V163" i="1" s="1"/>
  <c r="V165" i="1" s="1"/>
  <c r="V171" i="1" s="1"/>
  <c r="J8" i="1"/>
  <c r="J11" i="1"/>
  <c r="J26" i="1"/>
  <c r="J32" i="1"/>
  <c r="J47" i="1"/>
  <c r="J57" i="1"/>
  <c r="J74" i="1"/>
  <c r="J83" i="1"/>
  <c r="J87" i="1"/>
  <c r="J89" i="1"/>
  <c r="J95" i="1"/>
  <c r="J97" i="1"/>
  <c r="J101" i="1"/>
  <c r="J114" i="1"/>
  <c r="J125" i="1"/>
  <c r="J126" i="1"/>
  <c r="J132" i="1"/>
  <c r="J134" i="1"/>
  <c r="J137" i="1"/>
  <c r="J146" i="1"/>
  <c r="J154" i="1"/>
  <c r="J158" i="1"/>
  <c r="J162" i="1"/>
  <c r="J170" i="1"/>
  <c r="J173" i="1"/>
  <c r="V174" i="1" l="1"/>
  <c r="J164" i="1"/>
  <c r="J115" i="1"/>
  <c r="J135" i="1" s="1"/>
  <c r="J163" i="1" s="1"/>
  <c r="J165" i="1" s="1"/>
  <c r="J171" i="1" s="1"/>
  <c r="J174" i="1" s="1"/>
  <c r="G91" i="1"/>
  <c r="U173" i="1" l="1"/>
  <c r="W173" i="1"/>
  <c r="X173" i="1"/>
  <c r="Y173" i="1"/>
  <c r="Z173" i="1"/>
  <c r="F162" i="1"/>
  <c r="H162" i="1"/>
  <c r="I162" i="1"/>
  <c r="K162" i="1"/>
  <c r="L162" i="1"/>
  <c r="M162" i="1"/>
  <c r="N162" i="1"/>
  <c r="O162" i="1"/>
  <c r="P162" i="1"/>
  <c r="R162" i="1"/>
  <c r="T162" i="1"/>
  <c r="U162" i="1"/>
  <c r="W162" i="1"/>
  <c r="X162" i="1"/>
  <c r="Y162" i="1"/>
  <c r="Z162" i="1"/>
  <c r="F158" i="1"/>
  <c r="H158" i="1"/>
  <c r="I158" i="1"/>
  <c r="K158" i="1"/>
  <c r="L158" i="1"/>
  <c r="M158" i="1"/>
  <c r="N158" i="1"/>
  <c r="O158" i="1"/>
  <c r="P158" i="1"/>
  <c r="R158" i="1"/>
  <c r="T158" i="1"/>
  <c r="U158" i="1"/>
  <c r="W158" i="1"/>
  <c r="X158" i="1"/>
  <c r="Y158" i="1"/>
  <c r="Z158" i="1"/>
  <c r="F154" i="1"/>
  <c r="H154" i="1"/>
  <c r="I154" i="1"/>
  <c r="K154" i="1"/>
  <c r="L154" i="1"/>
  <c r="M154" i="1"/>
  <c r="N154" i="1"/>
  <c r="O154" i="1"/>
  <c r="P154" i="1"/>
  <c r="R154" i="1"/>
  <c r="T154" i="1"/>
  <c r="U154" i="1"/>
  <c r="W154" i="1"/>
  <c r="X154" i="1"/>
  <c r="Y154" i="1"/>
  <c r="Z154" i="1"/>
  <c r="F146" i="1"/>
  <c r="H146" i="1"/>
  <c r="I146" i="1"/>
  <c r="K146" i="1"/>
  <c r="L146" i="1"/>
  <c r="M146" i="1"/>
  <c r="N146" i="1"/>
  <c r="O146" i="1"/>
  <c r="P146" i="1"/>
  <c r="R146" i="1"/>
  <c r="T146" i="1"/>
  <c r="U146" i="1"/>
  <c r="W146" i="1"/>
  <c r="X146" i="1"/>
  <c r="Y146" i="1"/>
  <c r="Z146" i="1"/>
  <c r="F95" i="1"/>
  <c r="H95" i="1"/>
  <c r="I95" i="1"/>
  <c r="K95" i="1"/>
  <c r="L95" i="1"/>
  <c r="M95" i="1"/>
  <c r="N95" i="1"/>
  <c r="O95" i="1"/>
  <c r="P95" i="1"/>
  <c r="R95" i="1"/>
  <c r="T95" i="1"/>
  <c r="U95" i="1"/>
  <c r="W95" i="1"/>
  <c r="X95" i="1"/>
  <c r="Y95" i="1"/>
  <c r="Z95" i="1"/>
  <c r="F87" i="1"/>
  <c r="H87" i="1"/>
  <c r="I87" i="1"/>
  <c r="K87" i="1"/>
  <c r="L87" i="1"/>
  <c r="M87" i="1"/>
  <c r="N87" i="1"/>
  <c r="O87" i="1"/>
  <c r="P87" i="1"/>
  <c r="R87" i="1"/>
  <c r="T87" i="1"/>
  <c r="U87" i="1"/>
  <c r="W87" i="1"/>
  <c r="X87" i="1"/>
  <c r="Y87" i="1"/>
  <c r="Z87" i="1"/>
  <c r="E87" i="1"/>
  <c r="F83" i="1"/>
  <c r="H83" i="1"/>
  <c r="I83" i="1"/>
  <c r="K83" i="1"/>
  <c r="L83" i="1"/>
  <c r="M83" i="1"/>
  <c r="N83" i="1"/>
  <c r="O83" i="1"/>
  <c r="P83" i="1"/>
  <c r="R83" i="1"/>
  <c r="T83" i="1"/>
  <c r="U83" i="1"/>
  <c r="W83" i="1"/>
  <c r="X83" i="1"/>
  <c r="Y83" i="1"/>
  <c r="Z83" i="1"/>
  <c r="E83" i="1"/>
  <c r="F74" i="1"/>
  <c r="H74" i="1"/>
  <c r="I74" i="1"/>
  <c r="K74" i="1"/>
  <c r="L74" i="1"/>
  <c r="M74" i="1"/>
  <c r="N74" i="1"/>
  <c r="O74" i="1"/>
  <c r="P74" i="1"/>
  <c r="R74" i="1"/>
  <c r="T74" i="1"/>
  <c r="U74" i="1"/>
  <c r="W74" i="1"/>
  <c r="X74" i="1"/>
  <c r="Y74" i="1"/>
  <c r="Z74" i="1"/>
  <c r="E74" i="1"/>
  <c r="F57" i="1"/>
  <c r="H57" i="1"/>
  <c r="I57" i="1"/>
  <c r="K57" i="1"/>
  <c r="L57" i="1"/>
  <c r="M57" i="1"/>
  <c r="N57" i="1"/>
  <c r="O57" i="1"/>
  <c r="P57" i="1"/>
  <c r="R57" i="1"/>
  <c r="T57" i="1"/>
  <c r="U57" i="1"/>
  <c r="W57" i="1"/>
  <c r="X57" i="1"/>
  <c r="Y57" i="1"/>
  <c r="Z57" i="1"/>
  <c r="E57" i="1"/>
  <c r="F47" i="1"/>
  <c r="H47" i="1"/>
  <c r="I47" i="1"/>
  <c r="K47" i="1"/>
  <c r="L47" i="1"/>
  <c r="M47" i="1"/>
  <c r="N47" i="1"/>
  <c r="O47" i="1"/>
  <c r="P47" i="1"/>
  <c r="R47" i="1"/>
  <c r="T47" i="1"/>
  <c r="U47" i="1"/>
  <c r="W47" i="1"/>
  <c r="X47" i="1"/>
  <c r="Y47" i="1"/>
  <c r="Z47" i="1"/>
  <c r="E47" i="1"/>
  <c r="F32" i="1"/>
  <c r="H32" i="1"/>
  <c r="I32" i="1"/>
  <c r="K32" i="1"/>
  <c r="L32" i="1"/>
  <c r="M32" i="1"/>
  <c r="N32" i="1"/>
  <c r="O32" i="1"/>
  <c r="P32" i="1"/>
  <c r="R32" i="1"/>
  <c r="T32" i="1"/>
  <c r="U32" i="1"/>
  <c r="W32" i="1"/>
  <c r="X32" i="1"/>
  <c r="Y32" i="1"/>
  <c r="Z32" i="1"/>
  <c r="E32" i="1"/>
  <c r="F26" i="1"/>
  <c r="H26" i="1"/>
  <c r="I26" i="1"/>
  <c r="K26" i="1"/>
  <c r="L26" i="1"/>
  <c r="M26" i="1"/>
  <c r="N26" i="1"/>
  <c r="O26" i="1"/>
  <c r="P26" i="1"/>
  <c r="R26" i="1"/>
  <c r="T26" i="1"/>
  <c r="U26" i="1"/>
  <c r="W26" i="1"/>
  <c r="X26" i="1"/>
  <c r="Y26" i="1"/>
  <c r="Z26" i="1"/>
  <c r="E26" i="1"/>
  <c r="F11" i="1"/>
  <c r="H11" i="1"/>
  <c r="I11" i="1"/>
  <c r="K11" i="1"/>
  <c r="L11" i="1"/>
  <c r="M11" i="1"/>
  <c r="N11" i="1"/>
  <c r="O11" i="1"/>
  <c r="P11" i="1"/>
  <c r="R11" i="1"/>
  <c r="T11" i="1"/>
  <c r="U11" i="1"/>
  <c r="W11" i="1"/>
  <c r="X11" i="1"/>
  <c r="Y11" i="1"/>
  <c r="Z11" i="1"/>
  <c r="E11" i="1"/>
  <c r="F8" i="1"/>
  <c r="H8" i="1"/>
  <c r="I8" i="1"/>
  <c r="K8" i="1"/>
  <c r="L8" i="1"/>
  <c r="M8" i="1"/>
  <c r="N8" i="1"/>
  <c r="O8" i="1"/>
  <c r="P8" i="1"/>
  <c r="R8" i="1"/>
  <c r="T8" i="1"/>
  <c r="U8" i="1"/>
  <c r="W8" i="1"/>
  <c r="X8" i="1"/>
  <c r="Y8" i="1"/>
  <c r="Z8" i="1"/>
  <c r="E8" i="1"/>
  <c r="R173" i="1"/>
  <c r="AH170" i="1"/>
  <c r="AH162" i="1"/>
  <c r="AH95" i="1"/>
  <c r="AH164" i="1" s="1"/>
  <c r="AH26" i="1"/>
  <c r="AH11" i="1"/>
  <c r="AH8" i="1"/>
  <c r="Z164" i="1" l="1"/>
  <c r="N164" i="1"/>
  <c r="R164" i="1"/>
  <c r="T164" i="1"/>
  <c r="I164" i="1"/>
  <c r="M164" i="1"/>
  <c r="L164" i="1"/>
  <c r="W164" i="1"/>
  <c r="O164" i="1"/>
  <c r="Y164" i="1"/>
  <c r="X164" i="1"/>
  <c r="H164" i="1"/>
  <c r="U164" i="1"/>
  <c r="P164" i="1"/>
  <c r="K164" i="1"/>
  <c r="F164" i="1"/>
  <c r="L163" i="1"/>
  <c r="AH163" i="1"/>
  <c r="AH165" i="1" s="1"/>
  <c r="AH171" i="1" s="1"/>
  <c r="AH174" i="1" s="1"/>
  <c r="AJ167" i="1"/>
  <c r="AJ168" i="1"/>
  <c r="AJ169" i="1"/>
  <c r="AK169" i="1" s="1"/>
  <c r="AJ166" i="1"/>
  <c r="AK166" i="1" s="1"/>
  <c r="AJ160" i="1"/>
  <c r="AJ161" i="1"/>
  <c r="AJ159" i="1"/>
  <c r="AJ156" i="1"/>
  <c r="AJ157" i="1"/>
  <c r="AJ155" i="1"/>
  <c r="AJ148" i="1"/>
  <c r="AJ149" i="1"/>
  <c r="AJ150" i="1"/>
  <c r="AJ151" i="1"/>
  <c r="AJ152" i="1"/>
  <c r="AJ153" i="1"/>
  <c r="AJ147" i="1"/>
  <c r="AJ139" i="1"/>
  <c r="AJ140" i="1"/>
  <c r="AJ141" i="1"/>
  <c r="AJ142" i="1"/>
  <c r="AJ143" i="1"/>
  <c r="AJ144" i="1"/>
  <c r="AJ145" i="1"/>
  <c r="AJ138" i="1"/>
  <c r="AJ136" i="1"/>
  <c r="AJ133" i="1"/>
  <c r="AJ134" i="1" s="1"/>
  <c r="AJ128" i="1"/>
  <c r="AJ129" i="1"/>
  <c r="AJ130" i="1"/>
  <c r="AJ131" i="1"/>
  <c r="AJ127" i="1"/>
  <c r="AJ117" i="1"/>
  <c r="AJ118" i="1"/>
  <c r="AJ119" i="1"/>
  <c r="AJ120" i="1"/>
  <c r="AJ121" i="1"/>
  <c r="AJ122" i="1"/>
  <c r="AJ123" i="1"/>
  <c r="AJ124" i="1"/>
  <c r="AJ116" i="1"/>
  <c r="AJ102" i="1"/>
  <c r="AJ125" i="1"/>
  <c r="AJ103" i="1"/>
  <c r="AJ104" i="1"/>
  <c r="AJ105" i="1"/>
  <c r="AJ106" i="1"/>
  <c r="AJ107" i="1"/>
  <c r="AJ108" i="1"/>
  <c r="AJ109" i="1"/>
  <c r="AJ110" i="1"/>
  <c r="AJ111" i="1"/>
  <c r="AJ112" i="1"/>
  <c r="AJ113" i="1"/>
  <c r="AJ99" i="1"/>
  <c r="AJ100" i="1"/>
  <c r="AJ98" i="1"/>
  <c r="AJ96" i="1"/>
  <c r="AJ91" i="1"/>
  <c r="AJ92" i="1"/>
  <c r="AJ93" i="1"/>
  <c r="AJ94" i="1"/>
  <c r="AJ90" i="1"/>
  <c r="AJ88" i="1"/>
  <c r="AJ85" i="1"/>
  <c r="AJ86" i="1"/>
  <c r="AJ84" i="1"/>
  <c r="AJ76" i="1"/>
  <c r="AJ77" i="1"/>
  <c r="AJ78" i="1"/>
  <c r="AJ79" i="1"/>
  <c r="AJ80" i="1"/>
  <c r="AJ81" i="1"/>
  <c r="AJ82" i="1"/>
  <c r="AJ75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58" i="1"/>
  <c r="AJ49" i="1"/>
  <c r="AJ50" i="1"/>
  <c r="AJ51" i="1"/>
  <c r="AJ52" i="1"/>
  <c r="AJ53" i="1"/>
  <c r="AJ54" i="1"/>
  <c r="AJ55" i="1"/>
  <c r="AJ56" i="1"/>
  <c r="AJ48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33" i="1"/>
  <c r="AJ28" i="1"/>
  <c r="AJ29" i="1"/>
  <c r="AJ30" i="1"/>
  <c r="AJ31" i="1"/>
  <c r="AJ27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12" i="1"/>
  <c r="AJ10" i="1"/>
  <c r="AJ9" i="1"/>
  <c r="AJ7" i="1"/>
  <c r="AJ8" i="1"/>
  <c r="AE32" i="1"/>
  <c r="AF32" i="1"/>
  <c r="AG32" i="1"/>
  <c r="AI32" i="1"/>
  <c r="AD11" i="1"/>
  <c r="AE11" i="1"/>
  <c r="AF11" i="1"/>
  <c r="AG11" i="1"/>
  <c r="AI11" i="1"/>
  <c r="F134" i="1"/>
  <c r="H134" i="1"/>
  <c r="I134" i="1"/>
  <c r="K134" i="1"/>
  <c r="M134" i="1"/>
  <c r="N134" i="1"/>
  <c r="O134" i="1"/>
  <c r="P134" i="1"/>
  <c r="R134" i="1"/>
  <c r="T134" i="1"/>
  <c r="U134" i="1"/>
  <c r="W134" i="1"/>
  <c r="X134" i="1"/>
  <c r="Y134" i="1"/>
  <c r="Z134" i="1"/>
  <c r="F132" i="1"/>
  <c r="H132" i="1"/>
  <c r="I132" i="1"/>
  <c r="K132" i="1"/>
  <c r="M132" i="1"/>
  <c r="N132" i="1"/>
  <c r="O132" i="1"/>
  <c r="P132" i="1"/>
  <c r="R132" i="1"/>
  <c r="T132" i="1"/>
  <c r="U132" i="1"/>
  <c r="W132" i="1"/>
  <c r="X132" i="1"/>
  <c r="Y132" i="1"/>
  <c r="Z132" i="1"/>
  <c r="F125" i="1"/>
  <c r="F126" i="1" s="1"/>
  <c r="H125" i="1"/>
  <c r="H126" i="1" s="1"/>
  <c r="I125" i="1"/>
  <c r="I126" i="1" s="1"/>
  <c r="K125" i="1"/>
  <c r="K126" i="1" s="1"/>
  <c r="M125" i="1"/>
  <c r="M126" i="1" s="1"/>
  <c r="N125" i="1"/>
  <c r="N126" i="1" s="1"/>
  <c r="O125" i="1"/>
  <c r="O126" i="1" s="1"/>
  <c r="P125" i="1"/>
  <c r="P126" i="1" s="1"/>
  <c r="R125" i="1"/>
  <c r="R126" i="1" s="1"/>
  <c r="T125" i="1"/>
  <c r="T126" i="1" s="1"/>
  <c r="U125" i="1"/>
  <c r="U126" i="1" s="1"/>
  <c r="W125" i="1"/>
  <c r="W126" i="1" s="1"/>
  <c r="X125" i="1"/>
  <c r="X126" i="1" s="1"/>
  <c r="Y125" i="1"/>
  <c r="Y126" i="1" s="1"/>
  <c r="Z125" i="1"/>
  <c r="Z126" i="1" s="1"/>
  <c r="F114" i="1"/>
  <c r="H114" i="1"/>
  <c r="I114" i="1"/>
  <c r="K114" i="1"/>
  <c r="M114" i="1"/>
  <c r="N114" i="1"/>
  <c r="O114" i="1"/>
  <c r="P114" i="1"/>
  <c r="R114" i="1"/>
  <c r="T114" i="1"/>
  <c r="U114" i="1"/>
  <c r="W114" i="1"/>
  <c r="X114" i="1"/>
  <c r="Y114" i="1"/>
  <c r="Z114" i="1"/>
  <c r="F101" i="1"/>
  <c r="H101" i="1"/>
  <c r="I101" i="1"/>
  <c r="K101" i="1"/>
  <c r="M101" i="1"/>
  <c r="N101" i="1"/>
  <c r="O101" i="1"/>
  <c r="P101" i="1"/>
  <c r="R101" i="1"/>
  <c r="T101" i="1"/>
  <c r="U101" i="1"/>
  <c r="W101" i="1"/>
  <c r="X101" i="1"/>
  <c r="Y101" i="1"/>
  <c r="Z101" i="1"/>
  <c r="AC162" i="1"/>
  <c r="AD162" i="1"/>
  <c r="AE162" i="1"/>
  <c r="AF162" i="1"/>
  <c r="AG162" i="1"/>
  <c r="AI162" i="1"/>
  <c r="E162" i="1"/>
  <c r="L165" i="1" l="1"/>
  <c r="L171" i="1" s="1"/>
  <c r="L174" i="1" s="1"/>
  <c r="T115" i="1"/>
  <c r="T135" i="1" s="1"/>
  <c r="P115" i="1"/>
  <c r="P135" i="1" s="1"/>
  <c r="O115" i="1"/>
  <c r="O135" i="1" s="1"/>
  <c r="AJ101" i="1"/>
  <c r="F115" i="1"/>
  <c r="F135" i="1" s="1"/>
  <c r="U115" i="1"/>
  <c r="U135" i="1" s="1"/>
  <c r="K115" i="1"/>
  <c r="K135" i="1" s="1"/>
  <c r="Y115" i="1"/>
  <c r="Y135" i="1" s="1"/>
  <c r="N115" i="1"/>
  <c r="N135" i="1" s="1"/>
  <c r="Z115" i="1"/>
  <c r="Z135" i="1" s="1"/>
  <c r="AJ162" i="1"/>
  <c r="AK167" i="1"/>
  <c r="AK168" i="1"/>
  <c r="W115" i="1"/>
  <c r="W135" i="1" s="1"/>
  <c r="H115" i="1"/>
  <c r="H135" i="1" s="1"/>
  <c r="AJ11" i="1"/>
  <c r="AJ126" i="1"/>
  <c r="M115" i="1"/>
  <c r="M135" i="1" s="1"/>
  <c r="X115" i="1"/>
  <c r="X135" i="1" s="1"/>
  <c r="I115" i="1"/>
  <c r="I135" i="1" s="1"/>
  <c r="R115" i="1"/>
  <c r="R135" i="1" s="1"/>
  <c r="AJ114" i="1"/>
  <c r="AJ132" i="1"/>
  <c r="AC164" i="1"/>
  <c r="AJ115" i="1" l="1"/>
  <c r="AJ135" i="1" s="1"/>
  <c r="AC8" i="1"/>
  <c r="AI8" i="1"/>
  <c r="AD8" i="1"/>
  <c r="AE8" i="1"/>
  <c r="AF8" i="1"/>
  <c r="AG8" i="1"/>
  <c r="AG173" i="1"/>
  <c r="AF173" i="1"/>
  <c r="AE173" i="1"/>
  <c r="AD173" i="1"/>
  <c r="AI173" i="1"/>
  <c r="AC173" i="1"/>
  <c r="T173" i="1"/>
  <c r="P173" i="1"/>
  <c r="O173" i="1"/>
  <c r="N173" i="1"/>
  <c r="M173" i="1"/>
  <c r="K173" i="1"/>
  <c r="I173" i="1"/>
  <c r="H173" i="1"/>
  <c r="F173" i="1"/>
  <c r="E173" i="1"/>
  <c r="AJ172" i="1"/>
  <c r="AA172" i="1"/>
  <c r="AA173" i="1" s="1"/>
  <c r="S172" i="1"/>
  <c r="G172" i="1"/>
  <c r="AG170" i="1"/>
  <c r="AD170" i="1"/>
  <c r="AI170" i="1"/>
  <c r="AC170" i="1"/>
  <c r="AB170" i="1"/>
  <c r="Z170" i="1"/>
  <c r="Y170" i="1"/>
  <c r="X170" i="1"/>
  <c r="W170" i="1"/>
  <c r="U170" i="1"/>
  <c r="T170" i="1"/>
  <c r="R170" i="1"/>
  <c r="P170" i="1"/>
  <c r="N170" i="1"/>
  <c r="M170" i="1"/>
  <c r="K170" i="1"/>
  <c r="I170" i="1"/>
  <c r="H170" i="1"/>
  <c r="G170" i="1"/>
  <c r="F170" i="1"/>
  <c r="E170" i="1"/>
  <c r="AA161" i="1"/>
  <c r="S161" i="1"/>
  <c r="G161" i="1"/>
  <c r="AA160" i="1"/>
  <c r="S160" i="1"/>
  <c r="G160" i="1"/>
  <c r="AA159" i="1"/>
  <c r="S159" i="1"/>
  <c r="G159" i="1"/>
  <c r="AG158" i="1"/>
  <c r="AF158" i="1"/>
  <c r="AE158" i="1"/>
  <c r="AD158" i="1"/>
  <c r="AI158" i="1"/>
  <c r="E158" i="1"/>
  <c r="AA157" i="1"/>
  <c r="S157" i="1"/>
  <c r="G157" i="1"/>
  <c r="AA156" i="1"/>
  <c r="S156" i="1"/>
  <c r="G156" i="1"/>
  <c r="AA155" i="1"/>
  <c r="S155" i="1"/>
  <c r="G155" i="1"/>
  <c r="AG154" i="1"/>
  <c r="AF154" i="1"/>
  <c r="AE154" i="1"/>
  <c r="AD154" i="1"/>
  <c r="AI154" i="1"/>
  <c r="E154" i="1"/>
  <c r="AA153" i="1"/>
  <c r="S153" i="1"/>
  <c r="G153" i="1"/>
  <c r="AA152" i="1"/>
  <c r="S152" i="1"/>
  <c r="G152" i="1"/>
  <c r="AA151" i="1"/>
  <c r="S151" i="1"/>
  <c r="G151" i="1"/>
  <c r="AA150" i="1"/>
  <c r="S150" i="1"/>
  <c r="G150" i="1"/>
  <c r="AA149" i="1"/>
  <c r="S149" i="1"/>
  <c r="G149" i="1"/>
  <c r="AA148" i="1"/>
  <c r="S148" i="1"/>
  <c r="G148" i="1"/>
  <c r="AA147" i="1"/>
  <c r="S147" i="1"/>
  <c r="G147" i="1"/>
  <c r="AG146" i="1"/>
  <c r="AF146" i="1"/>
  <c r="AE146" i="1"/>
  <c r="AD146" i="1"/>
  <c r="AI146" i="1"/>
  <c r="E146" i="1"/>
  <c r="AA145" i="1"/>
  <c r="S145" i="1"/>
  <c r="G145" i="1"/>
  <c r="AA144" i="1"/>
  <c r="S144" i="1"/>
  <c r="G144" i="1"/>
  <c r="AA143" i="1"/>
  <c r="S143" i="1"/>
  <c r="G143" i="1"/>
  <c r="AA142" i="1"/>
  <c r="S142" i="1"/>
  <c r="G142" i="1"/>
  <c r="AA141" i="1"/>
  <c r="S141" i="1"/>
  <c r="G141" i="1"/>
  <c r="AA140" i="1"/>
  <c r="S140" i="1"/>
  <c r="G140" i="1"/>
  <c r="AA139" i="1"/>
  <c r="S139" i="1"/>
  <c r="G139" i="1"/>
  <c r="AA138" i="1"/>
  <c r="S138" i="1"/>
  <c r="G138" i="1"/>
  <c r="AG137" i="1"/>
  <c r="AF137" i="1"/>
  <c r="AE137" i="1"/>
  <c r="AD137" i="1"/>
  <c r="AI137" i="1"/>
  <c r="AC137" i="1"/>
  <c r="Z137" i="1"/>
  <c r="Y137" i="1"/>
  <c r="X137" i="1"/>
  <c r="W137" i="1"/>
  <c r="U137" i="1"/>
  <c r="T137" i="1"/>
  <c r="R137" i="1"/>
  <c r="P137" i="1"/>
  <c r="O137" i="1"/>
  <c r="N137" i="1"/>
  <c r="M137" i="1"/>
  <c r="K137" i="1"/>
  <c r="I137" i="1"/>
  <c r="H137" i="1"/>
  <c r="F137" i="1"/>
  <c r="E137" i="1"/>
  <c r="AA136" i="1"/>
  <c r="S136" i="1"/>
  <c r="G136" i="1"/>
  <c r="AG134" i="1"/>
  <c r="AF134" i="1"/>
  <c r="AE134" i="1"/>
  <c r="AD134" i="1"/>
  <c r="AI134" i="1"/>
  <c r="AC134" i="1"/>
  <c r="E134" i="1"/>
  <c r="AA133" i="1"/>
  <c r="S133" i="1"/>
  <c r="G133" i="1"/>
  <c r="AG132" i="1"/>
  <c r="AF132" i="1"/>
  <c r="AE132" i="1"/>
  <c r="AD132" i="1"/>
  <c r="AI132" i="1"/>
  <c r="AC132" i="1"/>
  <c r="E132" i="1"/>
  <c r="AA131" i="1"/>
  <c r="S131" i="1"/>
  <c r="G131" i="1"/>
  <c r="AA130" i="1"/>
  <c r="S130" i="1"/>
  <c r="G130" i="1"/>
  <c r="AA129" i="1"/>
  <c r="S129" i="1"/>
  <c r="G129" i="1"/>
  <c r="AA128" i="1"/>
  <c r="S128" i="1"/>
  <c r="G128" i="1"/>
  <c r="AA127" i="1"/>
  <c r="S127" i="1"/>
  <c r="G127" i="1"/>
  <c r="AG126" i="1"/>
  <c r="AF126" i="1"/>
  <c r="AE126" i="1"/>
  <c r="AD126" i="1"/>
  <c r="AI126" i="1"/>
  <c r="AC126" i="1"/>
  <c r="E125" i="1"/>
  <c r="AA124" i="1"/>
  <c r="S124" i="1"/>
  <c r="G124" i="1"/>
  <c r="AA123" i="1"/>
  <c r="S123" i="1"/>
  <c r="G123" i="1"/>
  <c r="AA122" i="1"/>
  <c r="S122" i="1"/>
  <c r="G122" i="1"/>
  <c r="AA121" i="1"/>
  <c r="S121" i="1"/>
  <c r="G121" i="1"/>
  <c r="AA120" i="1"/>
  <c r="S120" i="1"/>
  <c r="G120" i="1"/>
  <c r="AA119" i="1"/>
  <c r="S119" i="1"/>
  <c r="G119" i="1"/>
  <c r="AA118" i="1"/>
  <c r="S118" i="1"/>
  <c r="G118" i="1"/>
  <c r="AA117" i="1"/>
  <c r="S117" i="1"/>
  <c r="G117" i="1"/>
  <c r="AA116" i="1"/>
  <c r="S116" i="1"/>
  <c r="G116" i="1"/>
  <c r="AG114" i="1"/>
  <c r="AF114" i="1"/>
  <c r="AE114" i="1"/>
  <c r="AD114" i="1"/>
  <c r="AI114" i="1"/>
  <c r="AC114" i="1"/>
  <c r="E114" i="1"/>
  <c r="AA113" i="1"/>
  <c r="S113" i="1"/>
  <c r="G113" i="1"/>
  <c r="AA112" i="1"/>
  <c r="S112" i="1"/>
  <c r="G112" i="1"/>
  <c r="AA111" i="1"/>
  <c r="S111" i="1"/>
  <c r="G111" i="1"/>
  <c r="AA110" i="1"/>
  <c r="S110" i="1"/>
  <c r="G110" i="1"/>
  <c r="AA109" i="1"/>
  <c r="S109" i="1"/>
  <c r="G109" i="1"/>
  <c r="AA108" i="1"/>
  <c r="S108" i="1"/>
  <c r="G108" i="1"/>
  <c r="AA107" i="1"/>
  <c r="S107" i="1"/>
  <c r="G107" i="1"/>
  <c r="AA106" i="1"/>
  <c r="S106" i="1"/>
  <c r="G106" i="1"/>
  <c r="AA105" i="1"/>
  <c r="S105" i="1"/>
  <c r="G105" i="1"/>
  <c r="AA104" i="1"/>
  <c r="S104" i="1"/>
  <c r="G104" i="1"/>
  <c r="AA103" i="1"/>
  <c r="S103" i="1"/>
  <c r="G103" i="1"/>
  <c r="AA102" i="1"/>
  <c r="S102" i="1"/>
  <c r="G102" i="1"/>
  <c r="AG101" i="1"/>
  <c r="AF101" i="1"/>
  <c r="AE101" i="1"/>
  <c r="AD101" i="1"/>
  <c r="AI101" i="1"/>
  <c r="AC101" i="1"/>
  <c r="E101" i="1"/>
  <c r="AA100" i="1"/>
  <c r="S100" i="1"/>
  <c r="G100" i="1"/>
  <c r="AA99" i="1"/>
  <c r="S99" i="1"/>
  <c r="G99" i="1"/>
  <c r="AA98" i="1"/>
  <c r="S98" i="1"/>
  <c r="G98" i="1"/>
  <c r="AG97" i="1"/>
  <c r="AF97" i="1"/>
  <c r="AE97" i="1"/>
  <c r="AD97" i="1"/>
  <c r="AI97" i="1"/>
  <c r="AC97" i="1"/>
  <c r="Z97" i="1"/>
  <c r="Y97" i="1"/>
  <c r="X97" i="1"/>
  <c r="W97" i="1"/>
  <c r="U97" i="1"/>
  <c r="T97" i="1"/>
  <c r="R97" i="1"/>
  <c r="P97" i="1"/>
  <c r="O97" i="1"/>
  <c r="N97" i="1"/>
  <c r="M97" i="1"/>
  <c r="K97" i="1"/>
  <c r="I97" i="1"/>
  <c r="H97" i="1"/>
  <c r="F97" i="1"/>
  <c r="E97" i="1"/>
  <c r="AA96" i="1"/>
  <c r="S96" i="1"/>
  <c r="G96" i="1"/>
  <c r="AG95" i="1"/>
  <c r="AF95" i="1"/>
  <c r="AE95" i="1"/>
  <c r="AD95" i="1"/>
  <c r="AI95" i="1"/>
  <c r="E95" i="1"/>
  <c r="AA94" i="1"/>
  <c r="S94" i="1"/>
  <c r="G94" i="1"/>
  <c r="AA93" i="1"/>
  <c r="S93" i="1"/>
  <c r="G93" i="1"/>
  <c r="AA92" i="1"/>
  <c r="S92" i="1"/>
  <c r="G92" i="1"/>
  <c r="AA91" i="1"/>
  <c r="S91" i="1"/>
  <c r="AA90" i="1"/>
  <c r="S90" i="1"/>
  <c r="G90" i="1"/>
  <c r="AG89" i="1"/>
  <c r="AF89" i="1"/>
  <c r="AE89" i="1"/>
  <c r="AD89" i="1"/>
  <c r="AI89" i="1"/>
  <c r="Z89" i="1"/>
  <c r="Y89" i="1"/>
  <c r="X89" i="1"/>
  <c r="W89" i="1"/>
  <c r="U89" i="1"/>
  <c r="T89" i="1"/>
  <c r="R89" i="1"/>
  <c r="P89" i="1"/>
  <c r="O89" i="1"/>
  <c r="N89" i="1"/>
  <c r="M89" i="1"/>
  <c r="K89" i="1"/>
  <c r="I89" i="1"/>
  <c r="H89" i="1"/>
  <c r="F89" i="1"/>
  <c r="E89" i="1"/>
  <c r="AA88" i="1"/>
  <c r="S88" i="1"/>
  <c r="G88" i="1"/>
  <c r="AG87" i="1"/>
  <c r="AF87" i="1"/>
  <c r="AE87" i="1"/>
  <c r="AD87" i="1"/>
  <c r="AI87" i="1"/>
  <c r="AA86" i="1"/>
  <c r="S86" i="1"/>
  <c r="G86" i="1"/>
  <c r="AA85" i="1"/>
  <c r="S85" i="1"/>
  <c r="G85" i="1"/>
  <c r="AA84" i="1"/>
  <c r="S84" i="1"/>
  <c r="G84" i="1"/>
  <c r="AG83" i="1"/>
  <c r="AF83" i="1"/>
  <c r="AE83" i="1"/>
  <c r="AD83" i="1"/>
  <c r="AI83" i="1"/>
  <c r="AA82" i="1"/>
  <c r="S82" i="1"/>
  <c r="G82" i="1"/>
  <c r="AA81" i="1"/>
  <c r="S81" i="1"/>
  <c r="G81" i="1"/>
  <c r="AA80" i="1"/>
  <c r="S80" i="1"/>
  <c r="G80" i="1"/>
  <c r="AA79" i="1"/>
  <c r="S79" i="1"/>
  <c r="G79" i="1"/>
  <c r="AA78" i="1"/>
  <c r="S78" i="1"/>
  <c r="G78" i="1"/>
  <c r="AA77" i="1"/>
  <c r="S77" i="1"/>
  <c r="G77" i="1"/>
  <c r="AA76" i="1"/>
  <c r="S76" i="1"/>
  <c r="G76" i="1"/>
  <c r="AA75" i="1"/>
  <c r="S75" i="1"/>
  <c r="G75" i="1"/>
  <c r="AG74" i="1"/>
  <c r="AF74" i="1"/>
  <c r="AE74" i="1"/>
  <c r="AD74" i="1"/>
  <c r="AI74" i="1"/>
  <c r="AA73" i="1"/>
  <c r="S73" i="1"/>
  <c r="G73" i="1"/>
  <c r="AA72" i="1"/>
  <c r="S72" i="1"/>
  <c r="G72" i="1"/>
  <c r="AA71" i="1"/>
  <c r="S71" i="1"/>
  <c r="G71" i="1"/>
  <c r="AA70" i="1"/>
  <c r="S70" i="1"/>
  <c r="G70" i="1"/>
  <c r="AA69" i="1"/>
  <c r="S69" i="1"/>
  <c r="G69" i="1"/>
  <c r="AA68" i="1"/>
  <c r="S68" i="1"/>
  <c r="G68" i="1"/>
  <c r="AA67" i="1"/>
  <c r="S67" i="1"/>
  <c r="G67" i="1"/>
  <c r="AA66" i="1"/>
  <c r="S66" i="1"/>
  <c r="G66" i="1"/>
  <c r="AA65" i="1"/>
  <c r="S65" i="1"/>
  <c r="G65" i="1"/>
  <c r="AA64" i="1"/>
  <c r="S64" i="1"/>
  <c r="G64" i="1"/>
  <c r="AA63" i="1"/>
  <c r="S63" i="1"/>
  <c r="G63" i="1"/>
  <c r="AA62" i="1"/>
  <c r="S62" i="1"/>
  <c r="G62" i="1"/>
  <c r="AA61" i="1"/>
  <c r="S61" i="1"/>
  <c r="G61" i="1"/>
  <c r="AA60" i="1"/>
  <c r="S60" i="1"/>
  <c r="G60" i="1"/>
  <c r="AA59" i="1"/>
  <c r="S59" i="1"/>
  <c r="G59" i="1"/>
  <c r="AA58" i="1"/>
  <c r="S58" i="1"/>
  <c r="G58" i="1"/>
  <c r="AG57" i="1"/>
  <c r="AF57" i="1"/>
  <c r="AE57" i="1"/>
  <c r="AD57" i="1"/>
  <c r="AI57" i="1"/>
  <c r="AA56" i="1"/>
  <c r="S56" i="1"/>
  <c r="G56" i="1"/>
  <c r="AA55" i="1"/>
  <c r="S55" i="1"/>
  <c r="AA54" i="1"/>
  <c r="S54" i="1"/>
  <c r="AA53" i="1"/>
  <c r="S53" i="1"/>
  <c r="G53" i="1"/>
  <c r="AA52" i="1"/>
  <c r="S52" i="1"/>
  <c r="G52" i="1"/>
  <c r="AA51" i="1"/>
  <c r="S51" i="1"/>
  <c r="G51" i="1"/>
  <c r="AA50" i="1"/>
  <c r="S50" i="1"/>
  <c r="G50" i="1"/>
  <c r="AA49" i="1"/>
  <c r="S49" i="1"/>
  <c r="G49" i="1"/>
  <c r="AA48" i="1"/>
  <c r="S48" i="1"/>
  <c r="G48" i="1"/>
  <c r="AG47" i="1"/>
  <c r="AF47" i="1"/>
  <c r="AE47" i="1"/>
  <c r="AD47" i="1"/>
  <c r="AI47" i="1"/>
  <c r="AA46" i="1"/>
  <c r="S46" i="1"/>
  <c r="G46" i="1"/>
  <c r="AA45" i="1"/>
  <c r="S45" i="1"/>
  <c r="G45" i="1"/>
  <c r="AA44" i="1"/>
  <c r="S44" i="1"/>
  <c r="G44" i="1"/>
  <c r="AA43" i="1"/>
  <c r="S43" i="1"/>
  <c r="G43" i="1"/>
  <c r="AA42" i="1"/>
  <c r="S42" i="1"/>
  <c r="G42" i="1"/>
  <c r="AA41" i="1"/>
  <c r="S41" i="1"/>
  <c r="G41" i="1"/>
  <c r="AA40" i="1"/>
  <c r="S40" i="1"/>
  <c r="G40" i="1"/>
  <c r="AA39" i="1"/>
  <c r="S39" i="1"/>
  <c r="G39" i="1"/>
  <c r="AA38" i="1"/>
  <c r="S38" i="1"/>
  <c r="G38" i="1"/>
  <c r="AA37" i="1"/>
  <c r="S37" i="1"/>
  <c r="G37" i="1"/>
  <c r="AA36" i="1"/>
  <c r="S36" i="1"/>
  <c r="G36" i="1"/>
  <c r="AA35" i="1"/>
  <c r="S35" i="1"/>
  <c r="G35" i="1"/>
  <c r="AA34" i="1"/>
  <c r="S34" i="1"/>
  <c r="G34" i="1"/>
  <c r="AA33" i="1"/>
  <c r="S33" i="1"/>
  <c r="G33" i="1"/>
  <c r="AD32" i="1"/>
  <c r="AA31" i="1"/>
  <c r="S31" i="1"/>
  <c r="G31" i="1"/>
  <c r="AA30" i="1"/>
  <c r="S30" i="1"/>
  <c r="G30" i="1"/>
  <c r="AA29" i="1"/>
  <c r="S29" i="1"/>
  <c r="G29" i="1"/>
  <c r="AA28" i="1"/>
  <c r="S28" i="1"/>
  <c r="G28" i="1"/>
  <c r="S27" i="1"/>
  <c r="G27" i="1"/>
  <c r="AG26" i="1"/>
  <c r="AF26" i="1"/>
  <c r="AE26" i="1"/>
  <c r="AD26" i="1"/>
  <c r="AI26" i="1"/>
  <c r="AA25" i="1"/>
  <c r="S25" i="1"/>
  <c r="G25" i="1"/>
  <c r="AA24" i="1"/>
  <c r="S24" i="1"/>
  <c r="G24" i="1"/>
  <c r="AA23" i="1"/>
  <c r="S23" i="1"/>
  <c r="G23" i="1"/>
  <c r="AA22" i="1"/>
  <c r="S22" i="1"/>
  <c r="G22" i="1"/>
  <c r="AA21" i="1"/>
  <c r="S21" i="1"/>
  <c r="G21" i="1"/>
  <c r="AA20" i="1"/>
  <c r="S20" i="1"/>
  <c r="G20" i="1"/>
  <c r="AA19" i="1"/>
  <c r="S19" i="1"/>
  <c r="G19" i="1"/>
  <c r="AA18" i="1"/>
  <c r="S18" i="1"/>
  <c r="G18" i="1"/>
  <c r="AA17" i="1"/>
  <c r="S17" i="1"/>
  <c r="G17" i="1"/>
  <c r="AA16" i="1"/>
  <c r="S16" i="1"/>
  <c r="G16" i="1"/>
  <c r="AA15" i="1"/>
  <c r="S15" i="1"/>
  <c r="G15" i="1"/>
  <c r="AA14" i="1"/>
  <c r="S14" i="1"/>
  <c r="AA13" i="1"/>
  <c r="S13" i="1"/>
  <c r="AA12" i="1"/>
  <c r="S12" i="1"/>
  <c r="G12" i="1"/>
  <c r="AA10" i="1"/>
  <c r="S10" i="1"/>
  <c r="G10" i="1"/>
  <c r="AA9" i="1"/>
  <c r="S9" i="1"/>
  <c r="G9" i="1"/>
  <c r="AA7" i="1"/>
  <c r="AA8" i="1" s="1"/>
  <c r="S7" i="1"/>
  <c r="S8" i="1" s="1"/>
  <c r="G7" i="1"/>
  <c r="AA83" i="1" l="1"/>
  <c r="S146" i="1"/>
  <c r="I163" i="1"/>
  <c r="I165" i="1" s="1"/>
  <c r="I171" i="1" s="1"/>
  <c r="Z163" i="1"/>
  <c r="Z165" i="1" s="1"/>
  <c r="Z171" i="1" s="1"/>
  <c r="S83" i="1"/>
  <c r="S162" i="1"/>
  <c r="Y163" i="1"/>
  <c r="Y165" i="1" s="1"/>
  <c r="Y171" i="1" s="1"/>
  <c r="AA162" i="1"/>
  <c r="AA32" i="1"/>
  <c r="S87" i="1"/>
  <c r="S11" i="1"/>
  <c r="AA146" i="1"/>
  <c r="K163" i="1"/>
  <c r="K165" i="1" s="1"/>
  <c r="K171" i="1" s="1"/>
  <c r="O163" i="1"/>
  <c r="O165" i="1" s="1"/>
  <c r="O171" i="1" s="1"/>
  <c r="P163" i="1"/>
  <c r="P165" i="1" s="1"/>
  <c r="P171" i="1" s="1"/>
  <c r="G57" i="1"/>
  <c r="AA158" i="1"/>
  <c r="G47" i="1"/>
  <c r="S57" i="1"/>
  <c r="G162" i="1"/>
  <c r="S26" i="1"/>
  <c r="S47" i="1"/>
  <c r="AA26" i="1"/>
  <c r="AA47" i="1"/>
  <c r="M163" i="1"/>
  <c r="M165" i="1" s="1"/>
  <c r="M171" i="1" s="1"/>
  <c r="G8" i="1"/>
  <c r="G87" i="1"/>
  <c r="N163" i="1"/>
  <c r="N165" i="1" s="1"/>
  <c r="N171" i="1" s="1"/>
  <c r="G26" i="1"/>
  <c r="AA57" i="1"/>
  <c r="AA87" i="1"/>
  <c r="G74" i="1"/>
  <c r="G11" i="1"/>
  <c r="S74" i="1"/>
  <c r="G95" i="1"/>
  <c r="G154" i="1"/>
  <c r="T163" i="1"/>
  <c r="T165" i="1" s="1"/>
  <c r="T171" i="1" s="1"/>
  <c r="S154" i="1"/>
  <c r="U163" i="1"/>
  <c r="U165" i="1" s="1"/>
  <c r="U171" i="1" s="1"/>
  <c r="AA154" i="1"/>
  <c r="G32" i="1"/>
  <c r="F163" i="1"/>
  <c r="G158" i="1"/>
  <c r="G146" i="1"/>
  <c r="R163" i="1"/>
  <c r="R165" i="1" s="1"/>
  <c r="R171" i="1" s="1"/>
  <c r="AA74" i="1"/>
  <c r="S95" i="1"/>
  <c r="AA11" i="1"/>
  <c r="AA95" i="1"/>
  <c r="W163" i="1"/>
  <c r="W165" i="1" s="1"/>
  <c r="W171" i="1" s="1"/>
  <c r="S32" i="1"/>
  <c r="G83" i="1"/>
  <c r="H163" i="1"/>
  <c r="X163" i="1"/>
  <c r="X165" i="1" s="1"/>
  <c r="X171" i="1" s="1"/>
  <c r="S158" i="1"/>
  <c r="E115" i="1"/>
  <c r="S97" i="1"/>
  <c r="AA97" i="1"/>
  <c r="AA132" i="1"/>
  <c r="G89" i="1"/>
  <c r="AA134" i="1"/>
  <c r="G137" i="1"/>
  <c r="G173" i="1"/>
  <c r="G97" i="1"/>
  <c r="AA114" i="1"/>
  <c r="S125" i="1"/>
  <c r="S137" i="1"/>
  <c r="AJ87" i="1"/>
  <c r="AJ89" i="1"/>
  <c r="AA125" i="1"/>
  <c r="G134" i="1"/>
  <c r="S134" i="1"/>
  <c r="AJ173" i="1"/>
  <c r="AJ97" i="1"/>
  <c r="AJ32" i="1"/>
  <c r="AJ57" i="1"/>
  <c r="S89" i="1"/>
  <c r="AB27" i="1"/>
  <c r="AJ74" i="1"/>
  <c r="G132" i="1"/>
  <c r="S132" i="1"/>
  <c r="AJ146" i="1"/>
  <c r="G101" i="1"/>
  <c r="AJ83" i="1"/>
  <c r="AA101" i="1"/>
  <c r="AJ137" i="1"/>
  <c r="AJ26" i="1"/>
  <c r="S101" i="1"/>
  <c r="AJ154" i="1"/>
  <c r="AJ95" i="1"/>
  <c r="G114" i="1"/>
  <c r="AJ158" i="1"/>
  <c r="AJ47" i="1"/>
  <c r="S114" i="1"/>
  <c r="G125" i="1"/>
  <c r="AC115" i="1"/>
  <c r="AC135" i="1" s="1"/>
  <c r="AF164" i="1"/>
  <c r="AG164" i="1"/>
  <c r="E164" i="1"/>
  <c r="AI164" i="1"/>
  <c r="AD164" i="1"/>
  <c r="AE164" i="1"/>
  <c r="AB145" i="1"/>
  <c r="AK145" i="1" s="1"/>
  <c r="AB34" i="1"/>
  <c r="AK34" i="1" s="1"/>
  <c r="AB37" i="1"/>
  <c r="AK37" i="1" s="1"/>
  <c r="AB40" i="1"/>
  <c r="AK40" i="1" s="1"/>
  <c r="AB58" i="1"/>
  <c r="AB61" i="1"/>
  <c r="AK61" i="1" s="1"/>
  <c r="AB64" i="1"/>
  <c r="AK64" i="1" s="1"/>
  <c r="AB98" i="1"/>
  <c r="AK98" i="1" s="1"/>
  <c r="AB153" i="1"/>
  <c r="AK153" i="1" s="1"/>
  <c r="AB142" i="1"/>
  <c r="AK142" i="1" s="1"/>
  <c r="AB56" i="1"/>
  <c r="AK56" i="1" s="1"/>
  <c r="E126" i="1"/>
  <c r="AB138" i="1"/>
  <c r="AB92" i="1"/>
  <c r="AK92" i="1" s="1"/>
  <c r="AB148" i="1"/>
  <c r="AK148" i="1" s="1"/>
  <c r="AB151" i="1"/>
  <c r="AK151" i="1" s="1"/>
  <c r="AB10" i="1"/>
  <c r="AK10" i="1" s="1"/>
  <c r="AB49" i="1"/>
  <c r="AK49" i="1" s="1"/>
  <c r="AB52" i="1"/>
  <c r="AK52" i="1" s="1"/>
  <c r="AB105" i="1"/>
  <c r="AK105" i="1" s="1"/>
  <c r="AB128" i="1"/>
  <c r="AK128" i="1" s="1"/>
  <c r="AB131" i="1"/>
  <c r="AK131" i="1" s="1"/>
  <c r="AB13" i="1"/>
  <c r="AB104" i="1"/>
  <c r="AK104" i="1" s="1"/>
  <c r="AB91" i="1"/>
  <c r="AB103" i="1"/>
  <c r="AK103" i="1" s="1"/>
  <c r="AB109" i="1"/>
  <c r="AK109" i="1" s="1"/>
  <c r="AB112" i="1"/>
  <c r="AK112" i="1" s="1"/>
  <c r="AB155" i="1"/>
  <c r="AA170" i="1"/>
  <c r="AE115" i="1"/>
  <c r="AB43" i="1"/>
  <c r="AK43" i="1" s="1"/>
  <c r="AB46" i="1"/>
  <c r="AK46" i="1" s="1"/>
  <c r="AB67" i="1"/>
  <c r="AK67" i="1" s="1"/>
  <c r="AB70" i="1"/>
  <c r="AK70" i="1" s="1"/>
  <c r="AB73" i="1"/>
  <c r="AK73" i="1" s="1"/>
  <c r="AB86" i="1"/>
  <c r="AK86" i="1" s="1"/>
  <c r="AB90" i="1"/>
  <c r="AB93" i="1"/>
  <c r="AK93" i="1" s="1"/>
  <c r="AB28" i="1"/>
  <c r="AK28" i="1" s="1"/>
  <c r="AB31" i="1"/>
  <c r="AK31" i="1" s="1"/>
  <c r="AB35" i="1"/>
  <c r="AK35" i="1" s="1"/>
  <c r="AB38" i="1"/>
  <c r="AK38" i="1" s="1"/>
  <c r="AB41" i="1"/>
  <c r="AK41" i="1" s="1"/>
  <c r="AB44" i="1"/>
  <c r="AK44" i="1" s="1"/>
  <c r="AB62" i="1"/>
  <c r="AK62" i="1" s="1"/>
  <c r="AB65" i="1"/>
  <c r="AK65" i="1" s="1"/>
  <c r="AB75" i="1"/>
  <c r="AB78" i="1"/>
  <c r="AK78" i="1" s="1"/>
  <c r="AB81" i="1"/>
  <c r="AK81" i="1" s="1"/>
  <c r="AB84" i="1"/>
  <c r="AB88" i="1"/>
  <c r="AK88" i="1" s="1"/>
  <c r="AB100" i="1"/>
  <c r="AK100" i="1" s="1"/>
  <c r="AB129" i="1"/>
  <c r="AK129" i="1" s="1"/>
  <c r="AB156" i="1"/>
  <c r="AK156" i="1" s="1"/>
  <c r="AB14" i="1"/>
  <c r="AB17" i="1"/>
  <c r="AK17" i="1" s="1"/>
  <c r="AB20" i="1"/>
  <c r="AK20" i="1" s="1"/>
  <c r="AB23" i="1"/>
  <c r="AK23" i="1" s="1"/>
  <c r="AB55" i="1"/>
  <c r="AB94" i="1"/>
  <c r="AK94" i="1" s="1"/>
  <c r="AF115" i="1"/>
  <c r="AF135" i="1" s="1"/>
  <c r="AF163" i="1" s="1"/>
  <c r="AB107" i="1"/>
  <c r="AK107" i="1" s="1"/>
  <c r="AB110" i="1"/>
  <c r="AK110" i="1" s="1"/>
  <c r="AB113" i="1"/>
  <c r="AK113" i="1" s="1"/>
  <c r="AB133" i="1"/>
  <c r="AK133" i="1" s="1"/>
  <c r="AB152" i="1"/>
  <c r="AK152" i="1" s="1"/>
  <c r="AB159" i="1"/>
  <c r="AB99" i="1"/>
  <c r="AK99" i="1" s="1"/>
  <c r="AB127" i="1"/>
  <c r="AK127" i="1" s="1"/>
  <c r="AB29" i="1"/>
  <c r="AK29" i="1" s="1"/>
  <c r="AB33" i="1"/>
  <c r="AB36" i="1"/>
  <c r="AK36" i="1" s="1"/>
  <c r="AB39" i="1"/>
  <c r="AK39" i="1" s="1"/>
  <c r="AB42" i="1"/>
  <c r="AK42" i="1" s="1"/>
  <c r="AB45" i="1"/>
  <c r="AK45" i="1" s="1"/>
  <c r="AB54" i="1"/>
  <c r="AB66" i="1"/>
  <c r="AK66" i="1" s="1"/>
  <c r="AB69" i="1"/>
  <c r="AK69" i="1" s="1"/>
  <c r="AB76" i="1"/>
  <c r="AK76" i="1" s="1"/>
  <c r="AB79" i="1"/>
  <c r="AK79" i="1" s="1"/>
  <c r="AB82" i="1"/>
  <c r="AK82" i="1" s="1"/>
  <c r="AB85" i="1"/>
  <c r="AK85" i="1" s="1"/>
  <c r="AB106" i="1"/>
  <c r="AK106" i="1" s="1"/>
  <c r="AB117" i="1"/>
  <c r="AK117" i="1" s="1"/>
  <c r="AB120" i="1"/>
  <c r="AK120" i="1" s="1"/>
  <c r="AB123" i="1"/>
  <c r="AK123" i="1" s="1"/>
  <c r="AB147" i="1"/>
  <c r="AB150" i="1"/>
  <c r="AK150" i="1" s="1"/>
  <c r="AB96" i="1"/>
  <c r="AK96" i="1" s="1"/>
  <c r="AI115" i="1"/>
  <c r="AB108" i="1"/>
  <c r="AK108" i="1" s="1"/>
  <c r="AB136" i="1"/>
  <c r="AK136" i="1" s="1"/>
  <c r="AB30" i="1"/>
  <c r="AK30" i="1" s="1"/>
  <c r="AB77" i="1"/>
  <c r="AK77" i="1" s="1"/>
  <c r="AB80" i="1"/>
  <c r="AK80" i="1" s="1"/>
  <c r="AD115" i="1"/>
  <c r="AB141" i="1"/>
  <c r="AK141" i="1" s="1"/>
  <c r="AB144" i="1"/>
  <c r="AK144" i="1" s="1"/>
  <c r="AB7" i="1"/>
  <c r="AB9" i="1"/>
  <c r="AB16" i="1"/>
  <c r="AK16" i="1" s="1"/>
  <c r="AB19" i="1"/>
  <c r="AK19" i="1" s="1"/>
  <c r="AB22" i="1"/>
  <c r="AK22" i="1" s="1"/>
  <c r="AB25" i="1"/>
  <c r="AK25" i="1" s="1"/>
  <c r="AB60" i="1"/>
  <c r="AK60" i="1" s="1"/>
  <c r="AB68" i="1"/>
  <c r="AK68" i="1" s="1"/>
  <c r="AB72" i="1"/>
  <c r="AK72" i="1" s="1"/>
  <c r="AA89" i="1"/>
  <c r="AB102" i="1"/>
  <c r="AK102" i="1" s="1"/>
  <c r="AB140" i="1"/>
  <c r="AK140" i="1" s="1"/>
  <c r="AB139" i="1"/>
  <c r="AK139" i="1" s="1"/>
  <c r="AB143" i="1"/>
  <c r="AK143" i="1" s="1"/>
  <c r="AB15" i="1"/>
  <c r="AK15" i="1" s="1"/>
  <c r="AB18" i="1"/>
  <c r="AK18" i="1" s="1"/>
  <c r="AB21" i="1"/>
  <c r="AK21" i="1" s="1"/>
  <c r="AB24" i="1"/>
  <c r="AK24" i="1" s="1"/>
  <c r="AB59" i="1"/>
  <c r="AK59" i="1" s="1"/>
  <c r="AB63" i="1"/>
  <c r="AK63" i="1" s="1"/>
  <c r="AB71" i="1"/>
  <c r="AK71" i="1" s="1"/>
  <c r="AG115" i="1"/>
  <c r="AG135" i="1" s="1"/>
  <c r="AG163" i="1" s="1"/>
  <c r="AB130" i="1"/>
  <c r="AK130" i="1" s="1"/>
  <c r="AB149" i="1"/>
  <c r="AK149" i="1" s="1"/>
  <c r="AB157" i="1"/>
  <c r="AK157" i="1" s="1"/>
  <c r="S170" i="1"/>
  <c r="AB51" i="1"/>
  <c r="AK51" i="1" s="1"/>
  <c r="AB50" i="1"/>
  <c r="AK50" i="1" s="1"/>
  <c r="AB53" i="1"/>
  <c r="AK53" i="1" s="1"/>
  <c r="AB116" i="1"/>
  <c r="AK116" i="1" s="1"/>
  <c r="AB119" i="1"/>
  <c r="AK119" i="1" s="1"/>
  <c r="AB122" i="1"/>
  <c r="AK122" i="1" s="1"/>
  <c r="AB161" i="1"/>
  <c r="AK161" i="1" s="1"/>
  <c r="AB172" i="1"/>
  <c r="AB12" i="1"/>
  <c r="AB48" i="1"/>
  <c r="AB118" i="1"/>
  <c r="AK118" i="1" s="1"/>
  <c r="AB121" i="1"/>
  <c r="AK121" i="1" s="1"/>
  <c r="AB124" i="1"/>
  <c r="AK124" i="1" s="1"/>
  <c r="AJ170" i="1"/>
  <c r="AB111" i="1"/>
  <c r="AK111" i="1" s="1"/>
  <c r="AB160" i="1"/>
  <c r="AK160" i="1" s="1"/>
  <c r="S173" i="1"/>
  <c r="AA137" i="1"/>
  <c r="AK91" i="1" l="1"/>
  <c r="AA164" i="1"/>
  <c r="AB8" i="1"/>
  <c r="AK8" i="1" s="1"/>
  <c r="AK147" i="1"/>
  <c r="AB154" i="1"/>
  <c r="AK58" i="1"/>
  <c r="AB74" i="1"/>
  <c r="AK74" i="1" s="1"/>
  <c r="AK48" i="1"/>
  <c r="AB57" i="1"/>
  <c r="AK57" i="1" s="1"/>
  <c r="AK84" i="1"/>
  <c r="AB87" i="1"/>
  <c r="AK9" i="1"/>
  <c r="AB11" i="1"/>
  <c r="AK155" i="1"/>
  <c r="AB158" i="1"/>
  <c r="AK12" i="1"/>
  <c r="AB26" i="1"/>
  <c r="AK90" i="1"/>
  <c r="AB95" i="1"/>
  <c r="AK172" i="1"/>
  <c r="AK173" i="1" s="1"/>
  <c r="AB173" i="1"/>
  <c r="AK138" i="1"/>
  <c r="AB146" i="1"/>
  <c r="AK146" i="1" s="1"/>
  <c r="AK75" i="1"/>
  <c r="AB83" i="1"/>
  <c r="AK27" i="1"/>
  <c r="AB32" i="1"/>
  <c r="AK33" i="1"/>
  <c r="AB47" i="1"/>
  <c r="AK47" i="1" s="1"/>
  <c r="AK159" i="1"/>
  <c r="AB162" i="1"/>
  <c r="S164" i="1"/>
  <c r="G164" i="1"/>
  <c r="AK14" i="1"/>
  <c r="AK55" i="1"/>
  <c r="AK54" i="1"/>
  <c r="AK13" i="1"/>
  <c r="E135" i="1"/>
  <c r="S126" i="1"/>
  <c r="AA126" i="1"/>
  <c r="G126" i="1"/>
  <c r="AA115" i="1"/>
  <c r="AK101" i="1"/>
  <c r="S115" i="1"/>
  <c r="AB114" i="1"/>
  <c r="AK170" i="1"/>
  <c r="AB125" i="1"/>
  <c r="G115" i="1"/>
  <c r="AB101" i="1"/>
  <c r="AB132" i="1"/>
  <c r="AB134" i="1"/>
  <c r="AJ164" i="1"/>
  <c r="Y174" i="1"/>
  <c r="AC163" i="1"/>
  <c r="AC165" i="1" s="1"/>
  <c r="AC171" i="1" s="1"/>
  <c r="AC174" i="1" s="1"/>
  <c r="AK134" i="1"/>
  <c r="AB97" i="1"/>
  <c r="AK97" i="1" s="1"/>
  <c r="AE135" i="1"/>
  <c r="AI135" i="1"/>
  <c r="AD135" i="1"/>
  <c r="M174" i="1"/>
  <c r="AF165" i="1"/>
  <c r="AF171" i="1" s="1"/>
  <c r="AF174" i="1" s="1"/>
  <c r="H165" i="1"/>
  <c r="H171" i="1" s="1"/>
  <c r="H174" i="1" s="1"/>
  <c r="AJ163" i="1"/>
  <c r="AG165" i="1"/>
  <c r="AG171" i="1" s="1"/>
  <c r="AG174" i="1" s="1"/>
  <c r="AK7" i="1"/>
  <c r="F165" i="1"/>
  <c r="F171" i="1" s="1"/>
  <c r="F174" i="1" s="1"/>
  <c r="K174" i="1"/>
  <c r="R174" i="1"/>
  <c r="AB89" i="1"/>
  <c r="AK89" i="1" s="1"/>
  <c r="N174" i="1"/>
  <c r="Z174" i="1"/>
  <c r="T174" i="1"/>
  <c r="AB137" i="1"/>
  <c r="AK137" i="1" s="1"/>
  <c r="P174" i="1"/>
  <c r="O174" i="1"/>
  <c r="U174" i="1"/>
  <c r="X174" i="1"/>
  <c r="E163" i="1" l="1"/>
  <c r="E165" i="1" s="1"/>
  <c r="E171" i="1" s="1"/>
  <c r="AK154" i="1"/>
  <c r="AK87" i="1"/>
  <c r="AK83" i="1"/>
  <c r="AB164" i="1"/>
  <c r="AK95" i="1"/>
  <c r="AK26" i="1"/>
  <c r="AK162" i="1"/>
  <c r="AK32" i="1"/>
  <c r="AK158" i="1"/>
  <c r="S135" i="1"/>
  <c r="S163" i="1" s="1"/>
  <c r="S165" i="1" s="1"/>
  <c r="S171" i="1" s="1"/>
  <c r="AA135" i="1"/>
  <c r="AA163" i="1" s="1"/>
  <c r="AA165" i="1" s="1"/>
  <c r="AA171" i="1" s="1"/>
  <c r="G135" i="1"/>
  <c r="W174" i="1"/>
  <c r="I174" i="1"/>
  <c r="AK132" i="1"/>
  <c r="AB115" i="1"/>
  <c r="AK114" i="1"/>
  <c r="AB126" i="1"/>
  <c r="AK11" i="1"/>
  <c r="AK125" i="1"/>
  <c r="AK126" i="1" s="1"/>
  <c r="AI163" i="1"/>
  <c r="AE163" i="1"/>
  <c r="AD163" i="1"/>
  <c r="AJ165" i="1"/>
  <c r="E174" i="1" l="1"/>
  <c r="G163" i="1"/>
  <c r="AD165" i="1"/>
  <c r="AE165" i="1"/>
  <c r="S174" i="1"/>
  <c r="AI165" i="1"/>
  <c r="AJ171" i="1"/>
  <c r="AK115" i="1"/>
  <c r="AB135" i="1"/>
  <c r="AK164" i="1"/>
  <c r="AD171" i="1" l="1"/>
  <c r="AE171" i="1"/>
  <c r="AK135" i="1"/>
  <c r="AB163" i="1"/>
  <c r="AB165" i="1" s="1"/>
  <c r="AB171" i="1" s="1"/>
  <c r="G165" i="1"/>
  <c r="AI171" i="1"/>
  <c r="AJ174" i="1"/>
  <c r="AK163" i="1"/>
  <c r="AK165" i="1" s="1"/>
  <c r="AE174" i="1" l="1"/>
  <c r="AD174" i="1"/>
  <c r="G171" i="1"/>
  <c r="AA174" i="1"/>
  <c r="AI174" i="1"/>
  <c r="AK171" i="1"/>
  <c r="AK174" i="1" s="1"/>
  <c r="G174" i="1" l="1"/>
  <c r="AB174" i="1"/>
</calcChain>
</file>

<file path=xl/sharedStrings.xml><?xml version="1.0" encoding="utf-8"?>
<sst xmlns="http://schemas.openxmlformats.org/spreadsheetml/2006/main" count="372" uniqueCount="248">
  <si>
    <t>대학</t>
    <phoneticPr fontId="8" type="noConversion"/>
  </si>
  <si>
    <t>모집단위</t>
    <phoneticPr fontId="8" type="noConversion"/>
  </si>
  <si>
    <t>계열</t>
    <phoneticPr fontId="8" type="noConversion"/>
  </si>
  <si>
    <t>조정
모집
인원
(정원내)</t>
    <phoneticPr fontId="10" type="noConversion"/>
  </si>
  <si>
    <t>정원 내 전형</t>
    <phoneticPr fontId="10" type="noConversion"/>
  </si>
  <si>
    <t>정원 외 전형</t>
    <phoneticPr fontId="8" type="noConversion"/>
  </si>
  <si>
    <t>모집
인원
총계</t>
    <phoneticPr fontId="10" type="noConversion"/>
  </si>
  <si>
    <t>수시모집</t>
    <phoneticPr fontId="10" type="noConversion"/>
  </si>
  <si>
    <t>정시모집</t>
    <phoneticPr fontId="10" type="noConversion"/>
  </si>
  <si>
    <t>정원 내
전형
소계</t>
    <phoneticPr fontId="10" type="noConversion"/>
  </si>
  <si>
    <t>수시모집</t>
    <phoneticPr fontId="8" type="noConversion"/>
  </si>
  <si>
    <t>정원 외
전형
소계</t>
    <phoneticPr fontId="10" type="noConversion"/>
  </si>
  <si>
    <t>학생부교과</t>
    <phoneticPr fontId="10" type="noConversion"/>
  </si>
  <si>
    <t>학생부종합</t>
    <phoneticPr fontId="10" type="noConversion"/>
  </si>
  <si>
    <t>실기/실적</t>
    <phoneticPr fontId="8" type="noConversion"/>
  </si>
  <si>
    <t>수시
모집
정원 내
소계</t>
    <phoneticPr fontId="10" type="noConversion"/>
  </si>
  <si>
    <t>가군</t>
    <phoneticPr fontId="10" type="noConversion"/>
  </si>
  <si>
    <t>나군</t>
    <phoneticPr fontId="10" type="noConversion"/>
  </si>
  <si>
    <t>다군</t>
    <phoneticPr fontId="8" type="noConversion"/>
  </si>
  <si>
    <t>정시
모집
정원 내
소계</t>
    <phoneticPr fontId="10" type="noConversion"/>
  </si>
  <si>
    <t>학생부교과</t>
    <phoneticPr fontId="8" type="noConversion"/>
  </si>
  <si>
    <t>학생부종합</t>
    <phoneticPr fontId="8" type="noConversion"/>
  </si>
  <si>
    <t>학생부
교과
(일반)</t>
    <phoneticPr fontId="10" type="noConversion"/>
  </si>
  <si>
    <t>학생부
교과
(지역
인재)</t>
    <phoneticPr fontId="10" type="noConversion"/>
  </si>
  <si>
    <t>학생부
교과
(지역
균형)</t>
    <phoneticPr fontId="3" type="noConversion"/>
  </si>
  <si>
    <t>학생부
교과
(사회
배려
대상자)</t>
    <phoneticPr fontId="8" type="noConversion"/>
  </si>
  <si>
    <t>학생부
교과
(예체능
실기)</t>
    <phoneticPr fontId="8" type="noConversion"/>
  </si>
  <si>
    <r>
      <t xml:space="preserve">학생부
종합
(고교
생활
우수자
</t>
    </r>
    <r>
      <rPr>
        <b/>
        <sz val="12"/>
        <rFont val="맑은 고딕"/>
        <family val="3"/>
        <charset val="129"/>
      </rPr>
      <t>Ⅰ</t>
    </r>
    <r>
      <rPr>
        <b/>
        <sz val="12"/>
        <rFont val="맑은 고딕"/>
        <family val="3"/>
        <charset val="129"/>
        <scheme val="minor"/>
      </rPr>
      <t>)</t>
    </r>
    <phoneticPr fontId="10" type="noConversion"/>
  </si>
  <si>
    <r>
      <t xml:space="preserve">학생부
종합
(고교
생활
우수자
</t>
    </r>
    <r>
      <rPr>
        <b/>
        <sz val="12"/>
        <rFont val="맑은 고딕"/>
        <family val="3"/>
        <charset val="129"/>
      </rPr>
      <t>Ⅱ</t>
    </r>
    <r>
      <rPr>
        <b/>
        <sz val="12"/>
        <rFont val="맑은 고딕"/>
        <family val="3"/>
        <charset val="129"/>
        <scheme val="minor"/>
      </rPr>
      <t>)</t>
    </r>
    <phoneticPr fontId="10" type="noConversion"/>
  </si>
  <si>
    <r>
      <t>학생부
종합
(</t>
    </r>
    <r>
      <rPr>
        <b/>
        <sz val="12"/>
        <rFont val="맑은 고딕"/>
        <family val="3"/>
        <charset val="129"/>
      </rPr>
      <t>후계
농업
경영인)</t>
    </r>
    <phoneticPr fontId="10" type="noConversion"/>
  </si>
  <si>
    <t>실기/
실적
(예능
실기)</t>
    <phoneticPr fontId="8" type="noConversion"/>
  </si>
  <si>
    <t>수능
(일반)</t>
    <phoneticPr fontId="10" type="noConversion"/>
  </si>
  <si>
    <t>수능
(지역
인재)</t>
    <phoneticPr fontId="10" type="noConversion"/>
  </si>
  <si>
    <t>실기/
실적
(예능
실기)</t>
    <phoneticPr fontId="3" type="noConversion"/>
  </si>
  <si>
    <t>학생부
교과
(특수
교육
대상자)</t>
    <phoneticPr fontId="8" type="noConversion"/>
  </si>
  <si>
    <t>학생부
교과
(특성화
고교
졸업자)</t>
    <phoneticPr fontId="8" type="noConversion"/>
  </si>
  <si>
    <t>학생부
교과
(기초/
차상위/
한부모)</t>
    <phoneticPr fontId="8" type="noConversion"/>
  </si>
  <si>
    <t>학생부
교과
(특성화
고졸
재직자)</t>
    <phoneticPr fontId="10" type="noConversion"/>
  </si>
  <si>
    <t>학생부
교과
(만학도)</t>
    <phoneticPr fontId="10" type="noConversion"/>
  </si>
  <si>
    <t>간호대학</t>
    <phoneticPr fontId="8" type="noConversion"/>
  </si>
  <si>
    <t>자연</t>
    <phoneticPr fontId="8" type="noConversion"/>
  </si>
  <si>
    <t>간호대학  계</t>
    <phoneticPr fontId="8" type="noConversion"/>
  </si>
  <si>
    <t>경영대학</t>
    <phoneticPr fontId="8" type="noConversion"/>
  </si>
  <si>
    <t>경영학부
(★경영학전공, 회계학전공)</t>
    <phoneticPr fontId="8" type="noConversion"/>
  </si>
  <si>
    <t>인문</t>
    <phoneticPr fontId="8" type="noConversion"/>
  </si>
  <si>
    <t>●</t>
  </si>
  <si>
    <t>★경제학부</t>
    <phoneticPr fontId="3" type="noConversion"/>
  </si>
  <si>
    <t>경영대학  계</t>
    <phoneticPr fontId="8" type="noConversion"/>
  </si>
  <si>
    <t>공과대학</t>
    <phoneticPr fontId="8" type="noConversion"/>
  </si>
  <si>
    <t>건축학부(건축·도시설계전공,건축공학전공)</t>
    <phoneticPr fontId="8" type="noConversion"/>
  </si>
  <si>
    <t>전공예약</t>
    <phoneticPr fontId="8" type="noConversion"/>
  </si>
  <si>
    <t>건축·도시설계전공</t>
    <phoneticPr fontId="8" type="noConversion"/>
  </si>
  <si>
    <t>건축공학전공</t>
    <phoneticPr fontId="8" type="noConversion"/>
  </si>
  <si>
    <t>토목공학과</t>
    <phoneticPr fontId="8" type="noConversion"/>
  </si>
  <si>
    <t>환경에너지공학과</t>
    <phoneticPr fontId="8" type="noConversion"/>
  </si>
  <si>
    <t>에너지자원공학과</t>
    <phoneticPr fontId="8" type="noConversion"/>
  </si>
  <si>
    <t>기계공학부
(에너지기계전공, 정밀기계전공, 지능기계전공)</t>
    <phoneticPr fontId="3" type="noConversion"/>
  </si>
  <si>
    <t>신소재공학부
(금속재료공학전공, 에너지나노재료전공, 광·전자재료전공)</t>
    <phoneticPr fontId="8" type="noConversion"/>
  </si>
  <si>
    <t>전자컴퓨터공학부
(전자공학전공, 컴퓨터정보통신공학전공, 시스템반도체공학전공)</t>
    <phoneticPr fontId="3" type="noConversion"/>
  </si>
  <si>
    <t>화학공학부
(★화학공정전공,화공안전전공,
★화공소재전공)</t>
    <phoneticPr fontId="3" type="noConversion"/>
  </si>
  <si>
    <t>고분자융합소재공학부
(★고분자공학전공,융합섬유공학전공)</t>
    <phoneticPr fontId="3" type="noConversion"/>
  </si>
  <si>
    <t>산업공학과</t>
    <phoneticPr fontId="8" type="noConversion"/>
  </si>
  <si>
    <t>전기공학과</t>
    <phoneticPr fontId="8" type="noConversion"/>
  </si>
  <si>
    <t>생물공학과</t>
  </si>
  <si>
    <t>공과대학  계</t>
    <phoneticPr fontId="8" type="noConversion"/>
  </si>
  <si>
    <t>공학대학◆</t>
    <phoneticPr fontId="8" type="noConversion"/>
  </si>
  <si>
    <t>공학계열(전자통신공학과, 전기컴퓨터공학부, 기계설계공학과, 기계시스템공학과, 메카트로닉스공학과, 냉동공조공학과, 환경시스템공학과, 융합생명공학과, 화공생명공학과)</t>
    <phoneticPr fontId="8" type="noConversion"/>
  </si>
  <si>
    <t>자연</t>
    <phoneticPr fontId="3" type="noConversion"/>
  </si>
  <si>
    <t>건축디자인학과</t>
    <phoneticPr fontId="8" type="noConversion"/>
  </si>
  <si>
    <t>의공학부
(바이오헬스케어전공, 디지털헬스케어전공)</t>
    <phoneticPr fontId="10" type="noConversion"/>
  </si>
  <si>
    <t>석유화학소재공학과</t>
    <phoneticPr fontId="10" type="noConversion"/>
  </si>
  <si>
    <t>산업기술융합공학과(야간)</t>
    <phoneticPr fontId="8" type="noConversion"/>
  </si>
  <si>
    <t>공학대학  계</t>
    <phoneticPr fontId="8" type="noConversion"/>
  </si>
  <si>
    <t>농업생명
과학대학</t>
    <phoneticPr fontId="10" type="noConversion"/>
  </si>
  <si>
    <t>응용식물학과</t>
    <phoneticPr fontId="10" type="noConversion"/>
  </si>
  <si>
    <t>원예생명공학과</t>
  </si>
  <si>
    <t>응용생물학과</t>
  </si>
  <si>
    <t>산림자원학과</t>
    <phoneticPr fontId="8" type="noConversion"/>
  </si>
  <si>
    <t>임산공학과</t>
    <phoneticPr fontId="10" type="noConversion"/>
  </si>
  <si>
    <t>조경학과</t>
  </si>
  <si>
    <t>농생명화학과</t>
    <phoneticPr fontId="8" type="noConversion"/>
  </si>
  <si>
    <t>★식품공학과</t>
    <phoneticPr fontId="3" type="noConversion"/>
  </si>
  <si>
    <t>분자생명공학과</t>
    <phoneticPr fontId="10" type="noConversion"/>
  </si>
  <si>
    <t>동물자원학부
(동물자원과학전공, 동물생명과학전공)</t>
    <phoneticPr fontId="3" type="noConversion"/>
  </si>
  <si>
    <t>●</t>
    <phoneticPr fontId="8" type="noConversion"/>
  </si>
  <si>
    <t>★지역·바이오시스템공학과</t>
    <phoneticPr fontId="3" type="noConversion"/>
  </si>
  <si>
    <t>바이오에너지공학과</t>
    <phoneticPr fontId="8" type="noConversion"/>
  </si>
  <si>
    <t>농업경제학과</t>
    <phoneticPr fontId="8" type="noConversion"/>
  </si>
  <si>
    <t>융합바이오시스템기계공학과</t>
    <phoneticPr fontId="3" type="noConversion"/>
  </si>
  <si>
    <t>농업생명과학대학  계</t>
    <phoneticPr fontId="8" type="noConversion"/>
  </si>
  <si>
    <t>문화사회
과학대학
◆</t>
    <phoneticPr fontId="8" type="noConversion"/>
  </si>
  <si>
    <t>국제학부(영어학전공)</t>
    <phoneticPr fontId="8" type="noConversion"/>
  </si>
  <si>
    <t>인문</t>
    <phoneticPr fontId="3" type="noConversion"/>
  </si>
  <si>
    <t>국제학부(일본학전공)</t>
    <phoneticPr fontId="3" type="noConversion"/>
  </si>
  <si>
    <t>국제학부(중국학전공)</t>
    <phoneticPr fontId="3" type="noConversion"/>
  </si>
  <si>
    <t>글로벌비즈니스학부
(국제통상학전공, 글로벌비즈니스학전공)</t>
    <phoneticPr fontId="10" type="noConversion"/>
  </si>
  <si>
    <t>물류교통학과</t>
    <phoneticPr fontId="10" type="noConversion"/>
  </si>
  <si>
    <t>문화콘텐츠학부(멀티미디어전공, 전자상거래전공)</t>
    <phoneticPr fontId="8" type="noConversion"/>
  </si>
  <si>
    <t>멀티미디어전공</t>
    <phoneticPr fontId="8" type="noConversion"/>
  </si>
  <si>
    <t>전자상거래전공</t>
    <phoneticPr fontId="8" type="noConversion"/>
  </si>
  <si>
    <t>문화관광경영학과</t>
    <phoneticPr fontId="10" type="noConversion"/>
  </si>
  <si>
    <t>문화사회과학대학  계</t>
    <phoneticPr fontId="8" type="noConversion"/>
  </si>
  <si>
    <t>사범대학</t>
    <phoneticPr fontId="8" type="noConversion"/>
  </si>
  <si>
    <t>국어교육과</t>
    <phoneticPr fontId="8" type="noConversion"/>
  </si>
  <si>
    <t>영어교육과</t>
    <phoneticPr fontId="8" type="noConversion"/>
  </si>
  <si>
    <t>교육학과</t>
    <phoneticPr fontId="8" type="noConversion"/>
  </si>
  <si>
    <t>유아교육과</t>
    <phoneticPr fontId="8" type="noConversion"/>
  </si>
  <si>
    <t>지리교육과</t>
    <phoneticPr fontId="8" type="noConversion"/>
  </si>
  <si>
    <t>역사교육과</t>
    <phoneticPr fontId="8" type="noConversion"/>
  </si>
  <si>
    <t>윤리교육과</t>
    <phoneticPr fontId="8" type="noConversion"/>
  </si>
  <si>
    <t>수학교육과</t>
    <phoneticPr fontId="8" type="noConversion"/>
  </si>
  <si>
    <t>물리교육과</t>
    <phoneticPr fontId="8" type="noConversion"/>
  </si>
  <si>
    <t>화학교육과</t>
    <phoneticPr fontId="8" type="noConversion"/>
  </si>
  <si>
    <t>생물교육과</t>
    <phoneticPr fontId="8" type="noConversion"/>
  </si>
  <si>
    <t>지구과학교육과</t>
    <phoneticPr fontId="8" type="noConversion"/>
  </si>
  <si>
    <t>가정교육과</t>
    <phoneticPr fontId="8" type="noConversion"/>
  </si>
  <si>
    <t>음악교육과</t>
    <phoneticPr fontId="8" type="noConversion"/>
  </si>
  <si>
    <t>예체능</t>
    <phoneticPr fontId="8" type="noConversion"/>
  </si>
  <si>
    <t>체육교육과</t>
    <phoneticPr fontId="8" type="noConversion"/>
  </si>
  <si>
    <t>특수교육학부
(유아특수교육전공, 초등특수교육전공, 중등특수교육전공)</t>
    <phoneticPr fontId="10" type="noConversion"/>
  </si>
  <si>
    <t>사범대학  계</t>
    <phoneticPr fontId="8" type="noConversion"/>
  </si>
  <si>
    <t>사회과학
대학</t>
    <phoneticPr fontId="8" type="noConversion"/>
  </si>
  <si>
    <t>★정치외교학과</t>
    <phoneticPr fontId="3" type="noConversion"/>
  </si>
  <si>
    <t>★사회학과</t>
    <phoneticPr fontId="3" type="noConversion"/>
  </si>
  <si>
    <t>★심리학과</t>
    <phoneticPr fontId="3" type="noConversion"/>
  </si>
  <si>
    <t>★문헌정보학과</t>
    <phoneticPr fontId="3" type="noConversion"/>
  </si>
  <si>
    <t>미디어커뮤니케이션학과</t>
    <phoneticPr fontId="8" type="noConversion"/>
  </si>
  <si>
    <t>지리학과</t>
    <phoneticPr fontId="8" type="noConversion"/>
  </si>
  <si>
    <t>문화인류고고학과</t>
    <phoneticPr fontId="8" type="noConversion"/>
  </si>
  <si>
    <t>행정학과</t>
  </si>
  <si>
    <t>사회과학대학  계</t>
    <phoneticPr fontId="8" type="noConversion"/>
  </si>
  <si>
    <t>생활과학
대학</t>
    <phoneticPr fontId="8" type="noConversion"/>
  </si>
  <si>
    <t>★생활복지학과</t>
    <phoneticPr fontId="3" type="noConversion"/>
  </si>
  <si>
    <t>★식품영양과학부
(식품학전공,영양학전공)</t>
    <phoneticPr fontId="3" type="noConversion"/>
  </si>
  <si>
    <t>★의류학과</t>
    <phoneticPr fontId="3" type="noConversion"/>
  </si>
  <si>
    <t>생활과학대학  계</t>
    <phoneticPr fontId="8" type="noConversion"/>
  </si>
  <si>
    <t>수의과
대학</t>
    <phoneticPr fontId="8" type="noConversion"/>
  </si>
  <si>
    <t>●</t>
    <phoneticPr fontId="10" type="noConversion"/>
  </si>
  <si>
    <t>수의과대학 계</t>
    <phoneticPr fontId="8" type="noConversion"/>
  </si>
  <si>
    <t>수산해양
대학
◆</t>
    <phoneticPr fontId="10" type="noConversion"/>
  </si>
  <si>
    <t>해양수산광역(양식생물학과, 해양생산관리학과, 해양융합과학과, 해양바이오식품학과, 해양경찰학과)</t>
    <phoneticPr fontId="8" type="noConversion"/>
  </si>
  <si>
    <t>자연</t>
    <phoneticPr fontId="10" type="noConversion"/>
  </si>
  <si>
    <t>기관시스템공학과</t>
    <phoneticPr fontId="8" type="noConversion"/>
  </si>
  <si>
    <t>조선해양공학과</t>
    <phoneticPr fontId="8" type="noConversion"/>
  </si>
  <si>
    <t>수산생명의학과</t>
    <phoneticPr fontId="8" type="noConversion"/>
  </si>
  <si>
    <t>스마트수산자원관리학과</t>
    <phoneticPr fontId="10" type="noConversion"/>
  </si>
  <si>
    <t>수산해양대학  계</t>
    <phoneticPr fontId="8" type="noConversion"/>
  </si>
  <si>
    <t>약학대학</t>
    <phoneticPr fontId="8" type="noConversion"/>
  </si>
  <si>
    <t>약학부
(약학전공, 제약학전공)</t>
    <phoneticPr fontId="8" type="noConversion"/>
  </si>
  <si>
    <t>약학대학 계</t>
    <phoneticPr fontId="8" type="noConversion"/>
  </si>
  <si>
    <t>예술대학</t>
    <phoneticPr fontId="8" type="noConversion"/>
  </si>
  <si>
    <t>음악학과(피아노전공)</t>
    <phoneticPr fontId="8" type="noConversion"/>
  </si>
  <si>
    <t>예능</t>
    <phoneticPr fontId="8" type="noConversion"/>
  </si>
  <si>
    <t>음악학과(성악전공)</t>
    <phoneticPr fontId="8" type="noConversion"/>
  </si>
  <si>
    <t>음악학과(작곡전공)</t>
    <phoneticPr fontId="8" type="noConversion"/>
  </si>
  <si>
    <t>소계</t>
    <phoneticPr fontId="8" type="noConversion"/>
  </si>
  <si>
    <t xml:space="preserve"> </t>
    <phoneticPr fontId="8" type="noConversion"/>
  </si>
  <si>
    <t>음악학과(바이올린)</t>
    <phoneticPr fontId="8" type="noConversion"/>
  </si>
  <si>
    <t>음악학과(비올라)</t>
    <phoneticPr fontId="8" type="noConversion"/>
  </si>
  <si>
    <t>음악학과(첼로)</t>
    <phoneticPr fontId="8" type="noConversion"/>
  </si>
  <si>
    <t>음악학과(콘트라베이스)</t>
    <phoneticPr fontId="8" type="noConversion"/>
  </si>
  <si>
    <t>음악학과(플루트)</t>
    <phoneticPr fontId="8" type="noConversion"/>
  </si>
  <si>
    <t>음악학과(오보에)</t>
    <phoneticPr fontId="8" type="noConversion"/>
  </si>
  <si>
    <t>음악학과(클라리넷 또는 색소폰)</t>
    <phoneticPr fontId="8" type="noConversion"/>
  </si>
  <si>
    <t>음악학과(바순)</t>
    <phoneticPr fontId="8" type="noConversion"/>
  </si>
  <si>
    <t>음악학과(호른)</t>
    <phoneticPr fontId="8" type="noConversion"/>
  </si>
  <si>
    <t>음악학과(트럼펫)</t>
    <phoneticPr fontId="8" type="noConversion"/>
  </si>
  <si>
    <t>음악학과(트롬본 또는 튜바)</t>
    <phoneticPr fontId="8" type="noConversion"/>
  </si>
  <si>
    <t>음악학과(타악기)</t>
    <phoneticPr fontId="8" type="noConversion"/>
  </si>
  <si>
    <t>관현악전공 소계</t>
    <phoneticPr fontId="8" type="noConversion"/>
  </si>
  <si>
    <t>음악학과 계</t>
    <phoneticPr fontId="8" type="noConversion"/>
  </si>
  <si>
    <t>국악학과(국악성악전공)</t>
    <phoneticPr fontId="10" type="noConversion"/>
  </si>
  <si>
    <t>국악학과(국악작곡이론전공)</t>
    <phoneticPr fontId="8" type="noConversion"/>
  </si>
  <si>
    <t>현악</t>
    <phoneticPr fontId="8" type="noConversion"/>
  </si>
  <si>
    <t>국악학과(가야금)</t>
    <phoneticPr fontId="8" type="noConversion"/>
  </si>
  <si>
    <t>국악학과(거문고)</t>
    <phoneticPr fontId="8" type="noConversion"/>
  </si>
  <si>
    <t>국악학과(해금)</t>
    <phoneticPr fontId="8" type="noConversion"/>
  </si>
  <si>
    <t>국악학과(아쟁)</t>
    <phoneticPr fontId="8" type="noConversion"/>
  </si>
  <si>
    <t>관타악</t>
    <phoneticPr fontId="8" type="noConversion"/>
  </si>
  <si>
    <t>국악학과(대금)</t>
    <phoneticPr fontId="8" type="noConversion"/>
  </si>
  <si>
    <t>국악학과(피리)</t>
    <phoneticPr fontId="8" type="noConversion"/>
  </si>
  <si>
    <t>국악학과(타악)</t>
    <phoneticPr fontId="8" type="noConversion"/>
  </si>
  <si>
    <t>국악기악전공 소계</t>
    <phoneticPr fontId="8" type="noConversion"/>
  </si>
  <si>
    <t>★국악학과 계</t>
    <phoneticPr fontId="3" type="noConversion"/>
  </si>
  <si>
    <t>미술학과(한국화전공)</t>
    <phoneticPr fontId="8" type="noConversion"/>
  </si>
  <si>
    <t>미술학과(서양화전공)</t>
    <phoneticPr fontId="8" type="noConversion"/>
  </si>
  <si>
    <t>미술학과(조소전공)</t>
    <phoneticPr fontId="8" type="noConversion"/>
  </si>
  <si>
    <t>미술학과(공예전공)</t>
    <phoneticPr fontId="8" type="noConversion"/>
  </si>
  <si>
    <t>미술학과(이론전공)</t>
    <phoneticPr fontId="8" type="noConversion"/>
  </si>
  <si>
    <t>★미술학과  계</t>
    <phoneticPr fontId="3" type="noConversion"/>
  </si>
  <si>
    <t>디자인학과</t>
  </si>
  <si>
    <t>★디자인학과 계</t>
    <phoneticPr fontId="8" type="noConversion"/>
  </si>
  <si>
    <t>예술대학  계</t>
    <phoneticPr fontId="8" type="noConversion"/>
  </si>
  <si>
    <t>의과대학</t>
    <phoneticPr fontId="8" type="noConversion"/>
  </si>
  <si>
    <t>의학과</t>
    <phoneticPr fontId="8" type="noConversion"/>
  </si>
  <si>
    <t>의과대학 계</t>
    <phoneticPr fontId="8" type="noConversion"/>
  </si>
  <si>
    <t>인문대학</t>
    <phoneticPr fontId="8" type="noConversion"/>
  </si>
  <si>
    <t>★국어국문학과</t>
    <phoneticPr fontId="3" type="noConversion"/>
  </si>
  <si>
    <t>★영어영문학과</t>
    <phoneticPr fontId="3" type="noConversion"/>
  </si>
  <si>
    <t>★독일언어문학과
(독어독문학전공, 독일지역학전공)</t>
    <phoneticPr fontId="3" type="noConversion"/>
  </si>
  <si>
    <t>★중어중문학과</t>
    <phoneticPr fontId="3" type="noConversion"/>
  </si>
  <si>
    <t>★일어일문학과</t>
    <phoneticPr fontId="3" type="noConversion"/>
  </si>
  <si>
    <t>★사학과</t>
    <phoneticPr fontId="3" type="noConversion"/>
  </si>
  <si>
    <t>철학과</t>
  </si>
  <si>
    <t>인문대학  계</t>
    <phoneticPr fontId="8" type="noConversion"/>
  </si>
  <si>
    <t>자연과학
대학</t>
    <phoneticPr fontId="8" type="noConversion"/>
  </si>
  <si>
    <t>★수학과</t>
    <phoneticPr fontId="3" type="noConversion"/>
  </si>
  <si>
    <t>통계학과</t>
    <phoneticPr fontId="8" type="noConversion"/>
  </si>
  <si>
    <t>★물리학과</t>
    <phoneticPr fontId="3" type="noConversion"/>
  </si>
  <si>
    <t>지구환경과학부
(★지질환경전공, 해양환경전공)</t>
    <phoneticPr fontId="3" type="noConversion"/>
  </si>
  <si>
    <t>★생물학과</t>
    <phoneticPr fontId="3" type="noConversion"/>
  </si>
  <si>
    <t>★화학과</t>
    <phoneticPr fontId="3" type="noConversion"/>
  </si>
  <si>
    <t>생명과학기술학부
(생명과학전공, 시스템생명공학전공)</t>
  </si>
  <si>
    <t>자연과학대학  계</t>
    <phoneticPr fontId="8" type="noConversion"/>
  </si>
  <si>
    <t>AI융합
대학</t>
    <phoneticPr fontId="10" type="noConversion"/>
  </si>
  <si>
    <t>인공지능학부
(인공지능전공, 소프트웨어전공, 정보보안전공)</t>
    <phoneticPr fontId="10" type="noConversion"/>
  </si>
  <si>
    <t>미래모빌리티학과</t>
    <phoneticPr fontId="10" type="noConversion"/>
  </si>
  <si>
    <t>빅데이터융합학과</t>
    <phoneticPr fontId="10" type="noConversion"/>
  </si>
  <si>
    <t>AI융합대학  계</t>
    <phoneticPr fontId="8" type="noConversion"/>
  </si>
  <si>
    <t>자율전공학부(1년)</t>
    <phoneticPr fontId="8" type="noConversion"/>
  </si>
  <si>
    <t>자율전공학부(4년)</t>
    <phoneticPr fontId="8" type="noConversion"/>
  </si>
  <si>
    <t>광주캠퍼스 소계</t>
    <phoneticPr fontId="10" type="noConversion"/>
  </si>
  <si>
    <t>여수캠퍼스 소계</t>
    <phoneticPr fontId="10" type="noConversion"/>
  </si>
  <si>
    <t>학부 소계</t>
    <phoneticPr fontId="8" type="noConversion"/>
  </si>
  <si>
    <t>공학대학
◆</t>
    <phoneticPr fontId="8" type="noConversion"/>
  </si>
  <si>
    <t>스마트응용설계공학과</t>
    <phoneticPr fontId="10" type="noConversion"/>
  </si>
  <si>
    <t>스마트ICT융합공학과</t>
    <phoneticPr fontId="10" type="noConversion"/>
  </si>
  <si>
    <t>스마트전기제어공학과</t>
    <phoneticPr fontId="10" type="noConversion"/>
  </si>
  <si>
    <t>조기취업형계약학과 합계</t>
    <phoneticPr fontId="8" type="noConversion"/>
  </si>
  <si>
    <t>치의학전문대학원(학석사통합과정)</t>
    <phoneticPr fontId="8" type="noConversion"/>
  </si>
  <si>
    <t>치의학전문대학원 소계</t>
    <phoneticPr fontId="10" type="noConversion"/>
  </si>
  <si>
    <t>총계</t>
    <phoneticPr fontId="8" type="noConversion"/>
  </si>
  <si>
    <r>
      <t>★불어불문학과
(불어불문학전공, 프랑스문화</t>
    </r>
    <r>
      <rPr>
        <sz val="11"/>
        <rFont val="Calibri"/>
        <family val="2"/>
      </rPr>
      <t>ꞏ</t>
    </r>
    <r>
      <rPr>
        <sz val="11"/>
        <rFont val="맑은 고딕"/>
        <family val="3"/>
        <charset val="129"/>
        <scheme val="minor"/>
      </rPr>
      <t xml:space="preserve">
지역학전공)</t>
    </r>
    <phoneticPr fontId="3" type="noConversion"/>
  </si>
  <si>
    <t>직할학부</t>
    <phoneticPr fontId="8" type="noConversion"/>
  </si>
  <si>
    <t>2026
학년도 
이월
인원</t>
    <phoneticPr fontId="3" type="noConversion"/>
  </si>
  <si>
    <t>직할학부 계</t>
    <phoneticPr fontId="3" type="noConversion"/>
  </si>
  <si>
    <t>수의예과</t>
    <phoneticPr fontId="8" type="noConversion"/>
  </si>
  <si>
    <t>학생부
교과
(사회
다양성)</t>
  </si>
  <si>
    <t>학생부
종합
(농어촌
학생)</t>
    <phoneticPr fontId="8" type="noConversion"/>
  </si>
  <si>
    <t>학생부
교과
(조기
취업형
계약
학과)</t>
    <phoneticPr fontId="8" type="noConversion"/>
  </si>
  <si>
    <t>창의융합학부 ◆</t>
    <phoneticPr fontId="3" type="noConversion"/>
  </si>
  <si>
    <t>디지털융합정보학과</t>
    <phoneticPr fontId="10" type="noConversion"/>
  </si>
  <si>
    <r>
      <rPr>
        <sz val="11"/>
        <color theme="1"/>
        <rFont val="맑은 고딕"/>
        <family val="3"/>
        <charset val="129"/>
      </rPr>
      <t>★</t>
    </r>
    <r>
      <rPr>
        <sz val="11"/>
        <color theme="1"/>
        <rFont val="맑은 고딕"/>
        <family val="3"/>
        <charset val="129"/>
        <scheme val="minor"/>
      </rPr>
      <t>간호학과</t>
    </r>
    <phoneticPr fontId="8" type="noConversion"/>
  </si>
  <si>
    <r>
      <t>인문</t>
    </r>
    <r>
      <rPr>
        <sz val="11"/>
        <color theme="1"/>
        <rFont val="Calibri"/>
        <family val="2"/>
      </rPr>
      <t>ꞏ</t>
    </r>
    <r>
      <rPr>
        <sz val="11"/>
        <color theme="1"/>
        <rFont val="맑은 고딕"/>
        <family val="3"/>
        <charset val="129"/>
        <scheme val="minor"/>
      </rPr>
      <t>자연</t>
    </r>
    <phoneticPr fontId="3" type="noConversion"/>
  </si>
  <si>
    <t>입학
정원
(2026.3.)</t>
    <phoneticPr fontId="10" type="noConversion"/>
  </si>
  <si>
    <t>2028학년도 대학입학전형 모집단위별 모집인원(지역의사 반영)</t>
    <phoneticPr fontId="3" type="noConversion"/>
  </si>
  <si>
    <t>수능
(지역의사-광역)</t>
    <phoneticPr fontId="3" type="noConversion"/>
  </si>
  <si>
    <t>학생부
종합
(지역의사-권역)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</si>
</sst>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0_ ;[Red]\-0\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.5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9" fillId="4" borderId="1" xfId="0" applyNumberFormat="1" applyFont="1" applyFill="1" applyBorder="1" applyAlignment="1">
      <alignment horizontal="center" vertical="center" shrinkToFit="1"/>
    </xf>
    <xf numFmtId="176" fontId="9" fillId="4" borderId="1" xfId="0" applyNumberFormat="1" applyFont="1" applyFill="1" applyBorder="1" applyAlignment="1">
      <alignment horizontal="center" vertical="top" wrapText="1"/>
    </xf>
    <xf numFmtId="176" fontId="9" fillId="5" borderId="1" xfId="0" applyNumberFormat="1" applyFont="1" applyFill="1" applyBorder="1" applyAlignment="1">
      <alignment horizontal="center" vertical="top" wrapText="1"/>
    </xf>
    <xf numFmtId="177" fontId="9" fillId="4" borderId="1" xfId="0" applyNumberFormat="1" applyFont="1" applyFill="1" applyBorder="1" applyAlignment="1">
      <alignment horizontal="center" vertical="top" wrapText="1"/>
    </xf>
    <xf numFmtId="177" fontId="12" fillId="4" borderId="1" xfId="0" applyNumberFormat="1" applyFont="1" applyFill="1" applyBorder="1" applyAlignment="1">
      <alignment horizontal="center" vertical="top" wrapText="1"/>
    </xf>
    <xf numFmtId="0" fontId="7" fillId="5" borderId="1" xfId="0" applyNumberFormat="1" applyFont="1" applyFill="1" applyBorder="1">
      <alignment vertical="center"/>
    </xf>
    <xf numFmtId="0" fontId="7" fillId="5" borderId="1" xfId="0" applyNumberFormat="1" applyFont="1" applyFill="1" applyBorder="1" applyAlignment="1">
      <alignment horizontal="center" vertical="center"/>
    </xf>
    <xf numFmtId="0" fontId="13" fillId="6" borderId="6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 shrinkToFit="1"/>
    </xf>
    <xf numFmtId="0" fontId="13" fillId="8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left" vertical="top" wrapText="1" shrinkToFit="1"/>
    </xf>
    <xf numFmtId="0" fontId="13" fillId="0" borderId="1" xfId="0" applyNumberFormat="1" applyFont="1" applyFill="1" applyBorder="1" applyAlignment="1">
      <alignment horizontal="left" vertical="top" shrinkToFit="1"/>
    </xf>
    <xf numFmtId="0" fontId="13" fillId="9" borderId="1" xfId="0" applyNumberFormat="1" applyFont="1" applyFill="1" applyBorder="1" applyAlignment="1">
      <alignment horizontal="center" vertical="center" shrinkToFit="1"/>
    </xf>
    <xf numFmtId="0" fontId="9" fillId="11" borderId="1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>
      <alignment horizontal="center" vertical="center"/>
    </xf>
    <xf numFmtId="0" fontId="13" fillId="9" borderId="1" xfId="0" applyNumberFormat="1" applyFont="1" applyFill="1" applyBorder="1">
      <alignment vertical="center"/>
    </xf>
    <xf numFmtId="0" fontId="13" fillId="9" borderId="1" xfId="0" applyFont="1" applyFill="1" applyBorder="1">
      <alignment vertical="center"/>
    </xf>
    <xf numFmtId="0" fontId="13" fillId="6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9" fillId="2" borderId="21" xfId="0" applyNumberFormat="1" applyFont="1" applyFill="1" applyBorder="1" applyAlignment="1">
      <alignment vertical="center"/>
    </xf>
    <xf numFmtId="177" fontId="9" fillId="4" borderId="8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0" fillId="0" borderId="26" xfId="0" applyBorder="1">
      <alignment vertical="center"/>
    </xf>
    <xf numFmtId="0" fontId="18" fillId="6" borderId="1" xfId="0" applyNumberFormat="1" applyFont="1" applyFill="1" applyBorder="1" applyAlignment="1">
      <alignment horizontal="left" vertical="center" shrinkToFit="1"/>
    </xf>
    <xf numFmtId="0" fontId="18" fillId="6" borderId="6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shrinkToFit="1"/>
    </xf>
    <xf numFmtId="0" fontId="18" fillId="6" borderId="0" xfId="0" applyFont="1" applyFill="1">
      <alignment vertical="center"/>
    </xf>
    <xf numFmtId="0" fontId="18" fillId="6" borderId="1" xfId="0" applyNumberFormat="1" applyFont="1" applyFill="1" applyBorder="1" applyAlignment="1">
      <alignment horizontal="left" vertical="center" wrapText="1" shrinkToFit="1"/>
    </xf>
    <xf numFmtId="0" fontId="18" fillId="6" borderId="0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center" vertical="center" wrapText="1" shrinkToFit="1"/>
    </xf>
    <xf numFmtId="0" fontId="18" fillId="6" borderId="1" xfId="0" applyNumberFormat="1" applyFont="1" applyFill="1" applyBorder="1" applyAlignment="1">
      <alignment horizontal="center" vertical="center"/>
    </xf>
    <xf numFmtId="0" fontId="0" fillId="6" borderId="0" xfId="0" applyFont="1" applyFill="1">
      <alignment vertical="center"/>
    </xf>
    <xf numFmtId="41" fontId="6" fillId="11" borderId="1" xfId="1" applyFont="1" applyFill="1" applyBorder="1" applyAlignment="1">
      <alignment horizontal="center" vertical="center"/>
    </xf>
    <xf numFmtId="41" fontId="6" fillId="11" borderId="11" xfId="1" applyFont="1" applyFill="1" applyBorder="1" applyAlignment="1">
      <alignment horizontal="center" vertical="center"/>
    </xf>
    <xf numFmtId="41" fontId="6" fillId="12" borderId="1" xfId="1" applyFont="1" applyFill="1" applyBorder="1" applyAlignment="1">
      <alignment horizontal="center" vertical="center"/>
    </xf>
    <xf numFmtId="41" fontId="6" fillId="12" borderId="11" xfId="1" applyFont="1" applyFill="1" applyBorder="1" applyAlignment="1">
      <alignment horizontal="center" vertical="center"/>
    </xf>
    <xf numFmtId="41" fontId="15" fillId="6" borderId="1" xfId="1" applyFont="1" applyFill="1" applyBorder="1" applyAlignment="1">
      <alignment horizontal="center" vertical="center"/>
    </xf>
    <xf numFmtId="41" fontId="15" fillId="6" borderId="1" xfId="1" quotePrefix="1" applyFont="1" applyFill="1" applyBorder="1" applyAlignment="1">
      <alignment horizontal="center" vertical="center" wrapText="1"/>
    </xf>
    <xf numFmtId="41" fontId="15" fillId="6" borderId="1" xfId="1" applyFont="1" applyFill="1" applyBorder="1" applyAlignment="1">
      <alignment horizontal="center" vertical="center" wrapText="1"/>
    </xf>
    <xf numFmtId="41" fontId="15" fillId="6" borderId="1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/>
    </xf>
    <xf numFmtId="41" fontId="6" fillId="5" borderId="1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41" fontId="14" fillId="6" borderId="1" xfId="1" quotePrefix="1" applyFont="1" applyFill="1" applyBorder="1" applyAlignment="1">
      <alignment horizontal="center" vertical="center" wrapText="1"/>
    </xf>
    <xf numFmtId="41" fontId="14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 wrapText="1"/>
    </xf>
    <xf numFmtId="41" fontId="14" fillId="0" borderId="1" xfId="1" applyFont="1" applyFill="1" applyBorder="1" applyAlignment="1">
      <alignment horizontal="center" vertical="center" wrapText="1"/>
    </xf>
    <xf numFmtId="41" fontId="14" fillId="6" borderId="11" xfId="1" applyFont="1" applyFill="1" applyBorder="1" applyAlignment="1">
      <alignment horizontal="center" vertical="center"/>
    </xf>
    <xf numFmtId="41" fontId="15" fillId="6" borderId="1" xfId="1" applyFont="1" applyFill="1" applyBorder="1" applyAlignment="1">
      <alignment horizontal="center" vertical="center" wrapText="1"/>
    </xf>
    <xf numFmtId="41" fontId="6" fillId="6" borderId="1" xfId="1" applyFont="1" applyFill="1" applyBorder="1" applyAlignment="1">
      <alignment horizontal="center" vertical="center"/>
    </xf>
    <xf numFmtId="41" fontId="14" fillId="7" borderId="1" xfId="1" applyFont="1" applyFill="1" applyBorder="1" applyAlignment="1">
      <alignment horizontal="center" vertical="center"/>
    </xf>
    <xf numFmtId="41" fontId="14" fillId="7" borderId="11" xfId="1" applyFont="1" applyFill="1" applyBorder="1" applyAlignment="1">
      <alignment horizontal="center" vertical="center"/>
    </xf>
    <xf numFmtId="41" fontId="14" fillId="0" borderId="1" xfId="1" quotePrefix="1" applyFont="1" applyFill="1" applyBorder="1" applyAlignment="1">
      <alignment horizontal="center" vertical="center" wrapText="1"/>
    </xf>
    <xf numFmtId="41" fontId="14" fillId="8" borderId="1" xfId="1" applyFont="1" applyFill="1" applyBorder="1" applyAlignment="1">
      <alignment horizontal="center" vertical="center"/>
    </xf>
    <xf numFmtId="41" fontId="14" fillId="8" borderId="11" xfId="1" applyFont="1" applyFill="1" applyBorder="1" applyAlignment="1">
      <alignment horizontal="center" vertical="center"/>
    </xf>
    <xf numFmtId="41" fontId="14" fillId="9" borderId="1" xfId="1" applyFont="1" applyFill="1" applyBorder="1" applyAlignment="1">
      <alignment horizontal="center" vertical="center" wrapText="1"/>
    </xf>
    <xf numFmtId="41" fontId="14" fillId="9" borderId="1" xfId="1" applyFont="1" applyFill="1" applyBorder="1" applyAlignment="1">
      <alignment horizontal="center" vertical="center"/>
    </xf>
    <xf numFmtId="41" fontId="14" fillId="9" borderId="11" xfId="1" applyFont="1" applyFill="1" applyBorder="1" applyAlignment="1">
      <alignment horizontal="center" vertical="center"/>
    </xf>
    <xf numFmtId="41" fontId="15" fillId="8" borderId="1" xfId="1" applyFont="1" applyFill="1" applyBorder="1" applyAlignment="1">
      <alignment horizontal="center" vertical="center"/>
    </xf>
    <xf numFmtId="41" fontId="15" fillId="10" borderId="11" xfId="1" applyFont="1" applyFill="1" applyBorder="1" applyAlignment="1">
      <alignment horizontal="center" vertical="center"/>
    </xf>
    <xf numFmtId="41" fontId="15" fillId="8" borderId="11" xfId="1" applyFont="1" applyFill="1" applyBorder="1" applyAlignment="1">
      <alignment horizontal="center" vertical="center"/>
    </xf>
    <xf numFmtId="41" fontId="9" fillId="5" borderId="1" xfId="1" applyFont="1" applyFill="1" applyBorder="1" applyAlignment="1">
      <alignment horizontal="center" vertical="center"/>
    </xf>
    <xf numFmtId="41" fontId="9" fillId="5" borderId="11" xfId="1" applyFont="1" applyFill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/>
    </xf>
    <xf numFmtId="41" fontId="15" fillId="0" borderId="1" xfId="1" quotePrefix="1" applyFont="1" applyFill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 wrapText="1"/>
    </xf>
    <xf numFmtId="41" fontId="16" fillId="2" borderId="21" xfId="1" applyFont="1" applyFill="1" applyBorder="1" applyAlignment="1">
      <alignment horizontal="center" vertical="center"/>
    </xf>
    <xf numFmtId="41" fontId="16" fillId="2" borderId="2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1" fontId="15" fillId="6" borderId="1" xfId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176" fontId="9" fillId="4" borderId="9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shrinkToFit="1"/>
    </xf>
    <xf numFmtId="41" fontId="15" fillId="6" borderId="1" xfId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top" wrapText="1"/>
    </xf>
    <xf numFmtId="176" fontId="6" fillId="5" borderId="1" xfId="0" applyNumberFormat="1" applyFont="1" applyFill="1" applyBorder="1" applyAlignment="1">
      <alignment horizontal="center" vertical="top" wrapText="1"/>
    </xf>
    <xf numFmtId="0" fontId="13" fillId="5" borderId="17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3" fillId="5" borderId="10" xfId="0" applyNumberFormat="1" applyFont="1" applyFill="1" applyBorder="1" applyAlignment="1">
      <alignment horizontal="center" vertical="center"/>
    </xf>
    <xf numFmtId="0" fontId="9" fillId="12" borderId="17" xfId="0" applyNumberFormat="1" applyFont="1" applyFill="1" applyBorder="1" applyAlignment="1">
      <alignment horizontal="center" vertical="center"/>
    </xf>
    <xf numFmtId="0" fontId="9" fillId="12" borderId="9" xfId="0" applyNumberFormat="1" applyFont="1" applyFill="1" applyBorder="1" applyAlignment="1">
      <alignment horizontal="center" vertical="center"/>
    </xf>
    <xf numFmtId="0" fontId="9" fillId="12" borderId="10" xfId="0" applyNumberFormat="1" applyFont="1" applyFill="1" applyBorder="1" applyAlignment="1">
      <alignment horizontal="center" vertical="center"/>
    </xf>
    <xf numFmtId="0" fontId="13" fillId="6" borderId="6" xfId="0" applyNumberFormat="1" applyFont="1" applyFill="1" applyBorder="1" applyAlignment="1">
      <alignment horizontal="left" vertical="center" wrapText="1" shrinkToFit="1"/>
    </xf>
    <xf numFmtId="0" fontId="13" fillId="6" borderId="1" xfId="0" applyNumberFormat="1" applyFont="1" applyFill="1" applyBorder="1" applyAlignment="1">
      <alignment horizontal="left" vertical="center" wrapText="1" shrinkToFit="1"/>
    </xf>
    <xf numFmtId="0" fontId="7" fillId="12" borderId="17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0" fontId="9" fillId="2" borderId="20" xfId="0" applyNumberFormat="1" applyFont="1" applyFill="1" applyBorder="1" applyAlignment="1">
      <alignment horizontal="center" vertical="center"/>
    </xf>
    <xf numFmtId="0" fontId="7" fillId="5" borderId="17" xfId="0" applyNumberFormat="1" applyFont="1" applyFill="1" applyBorder="1" applyAlignment="1">
      <alignment horizontal="center" vertical="center"/>
    </xf>
    <xf numFmtId="0" fontId="7" fillId="5" borderId="9" xfId="0" applyNumberFormat="1" applyFont="1" applyFill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/>
    </xf>
    <xf numFmtId="0" fontId="9" fillId="11" borderId="17" xfId="0" applyNumberFormat="1" applyFont="1" applyFill="1" applyBorder="1" applyAlignment="1">
      <alignment horizontal="center" vertical="center"/>
    </xf>
    <xf numFmtId="0" fontId="9" fillId="11" borderId="9" xfId="0" applyNumberFormat="1" applyFont="1" applyFill="1" applyBorder="1" applyAlignment="1">
      <alignment horizontal="center" vertical="center"/>
    </xf>
    <xf numFmtId="0" fontId="9" fillId="11" borderId="10" xfId="0" applyNumberFormat="1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>
      <alignment vertical="center"/>
    </xf>
    <xf numFmtId="0" fontId="18" fillId="6" borderId="1" xfId="0" applyNumberFormat="1" applyFont="1" applyFill="1" applyBorder="1" applyAlignment="1">
      <alignment horizontal="left" vertical="center" shrinkToFit="1"/>
    </xf>
    <xf numFmtId="0" fontId="18" fillId="6" borderId="8" xfId="0" applyNumberFormat="1" applyFont="1" applyFill="1" applyBorder="1" applyAlignment="1">
      <alignment horizontal="left" vertical="center"/>
    </xf>
    <xf numFmtId="0" fontId="18" fillId="6" borderId="10" xfId="0" applyNumberFormat="1" applyFont="1" applyFill="1" applyBorder="1" applyAlignment="1">
      <alignment horizontal="left" vertical="center"/>
    </xf>
    <xf numFmtId="0" fontId="18" fillId="6" borderId="6" xfId="0" applyNumberFormat="1" applyFont="1" applyFill="1" applyBorder="1" applyAlignment="1">
      <alignment horizontal="center" vertical="center" wrapText="1"/>
    </xf>
    <xf numFmtId="0" fontId="18" fillId="6" borderId="6" xfId="0" applyNumberFormat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left" vertical="top" wrapText="1"/>
    </xf>
    <xf numFmtId="0" fontId="18" fillId="6" borderId="1" xfId="0" applyNumberFormat="1" applyFont="1" applyFill="1" applyBorder="1" applyAlignment="1">
      <alignment horizontal="left" vertical="top"/>
    </xf>
    <xf numFmtId="0" fontId="18" fillId="6" borderId="1" xfId="0" applyNumberFormat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left" vertical="center"/>
    </xf>
    <xf numFmtId="0" fontId="18" fillId="6" borderId="14" xfId="0" applyNumberFormat="1" applyFont="1" applyFill="1" applyBorder="1" applyAlignment="1">
      <alignment horizontal="center" vertical="center" wrapText="1"/>
    </xf>
    <xf numFmtId="0" fontId="18" fillId="6" borderId="15" xfId="0" applyNumberFormat="1" applyFont="1" applyFill="1" applyBorder="1" applyAlignment="1">
      <alignment horizontal="center" vertical="center" wrapText="1"/>
    </xf>
    <xf numFmtId="0" fontId="18" fillId="6" borderId="16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shrinkToFit="1"/>
    </xf>
    <xf numFmtId="0" fontId="18" fillId="6" borderId="1" xfId="0" applyNumberFormat="1" applyFont="1" applyFill="1" applyBorder="1" applyAlignment="1">
      <alignment horizontal="left" vertical="top" wrapText="1" shrinkToFit="1"/>
    </xf>
    <xf numFmtId="0" fontId="18" fillId="6" borderId="1" xfId="0" applyNumberFormat="1" applyFont="1" applyFill="1" applyBorder="1" applyAlignment="1">
      <alignment horizontal="left" vertical="top" shrinkToFit="1"/>
    </xf>
    <xf numFmtId="0" fontId="7" fillId="5" borderId="1" xfId="0" applyNumberFormat="1" applyFont="1" applyFill="1" applyBorder="1" applyAlignment="1">
      <alignment horizontal="center" vertical="center"/>
    </xf>
    <xf numFmtId="0" fontId="13" fillId="9" borderId="1" xfId="0" applyNumberFormat="1" applyFont="1" applyFill="1" applyBorder="1" applyAlignment="1">
      <alignment horizontal="center" vertical="center" shrinkToFit="1"/>
    </xf>
    <xf numFmtId="0" fontId="13" fillId="8" borderId="1" xfId="0" applyNumberFormat="1" applyFont="1" applyFill="1" applyBorder="1" applyAlignment="1">
      <alignment horizontal="center" vertical="center" shrinkToFit="1"/>
    </xf>
    <xf numFmtId="0" fontId="13" fillId="6" borderId="6" xfId="0" applyNumberFormat="1" applyFont="1" applyFill="1" applyBorder="1" applyAlignment="1">
      <alignment horizontal="center" vertical="center" wrapText="1"/>
    </xf>
    <xf numFmtId="0" fontId="13" fillId="6" borderId="6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left" vertical="center" shrinkToFit="1"/>
    </xf>
    <xf numFmtId="0" fontId="13" fillId="6" borderId="1" xfId="0" applyNumberFormat="1" applyFont="1" applyFill="1" applyBorder="1" applyAlignment="1">
      <alignment horizontal="center" vertical="center" shrinkToFit="1"/>
    </xf>
    <xf numFmtId="0" fontId="13" fillId="6" borderId="1" xfId="0" applyNumberFormat="1" applyFont="1" applyFill="1" applyBorder="1" applyAlignment="1">
      <alignment horizontal="left" vertical="top" wrapText="1" shrinkToFit="1"/>
    </xf>
    <xf numFmtId="0" fontId="13" fillId="6" borderId="1" xfId="0" applyNumberFormat="1" applyFont="1" applyFill="1" applyBorder="1" applyAlignment="1">
      <alignment horizontal="left" vertical="top" shrinkToFit="1"/>
    </xf>
    <xf numFmtId="0" fontId="13" fillId="0" borderId="1" xfId="0" applyNumberFormat="1" applyFont="1" applyFill="1" applyBorder="1" applyAlignment="1">
      <alignment horizontal="left" vertical="center" shrinkToFit="1"/>
    </xf>
    <xf numFmtId="0" fontId="18" fillId="6" borderId="13" xfId="0" applyNumberFormat="1" applyFont="1" applyFill="1" applyBorder="1" applyAlignment="1">
      <alignment horizontal="center" vertical="center" shrinkToFit="1"/>
    </xf>
    <xf numFmtId="0" fontId="18" fillId="6" borderId="7" xfId="0" applyNumberFormat="1" applyFont="1" applyFill="1" applyBorder="1" applyAlignment="1">
      <alignment horizontal="center" vertical="center" shrinkToFit="1"/>
    </xf>
    <xf numFmtId="0" fontId="18" fillId="6" borderId="12" xfId="0" applyNumberFormat="1" applyFont="1" applyFill="1" applyBorder="1" applyAlignment="1">
      <alignment horizontal="center" vertical="center" shrinkToFit="1"/>
    </xf>
    <xf numFmtId="0" fontId="13" fillId="7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left" vertical="top" wrapText="1" shrinkToFit="1"/>
    </xf>
    <xf numFmtId="0" fontId="13" fillId="0" borderId="1" xfId="0" applyNumberFormat="1" applyFont="1" applyFill="1" applyBorder="1" applyAlignment="1">
      <alignment horizontal="left" vertical="top" shrinkToFit="1"/>
    </xf>
    <xf numFmtId="0" fontId="13" fillId="6" borderId="13" xfId="0" applyNumberFormat="1" applyFont="1" applyFill="1" applyBorder="1" applyAlignment="1">
      <alignment horizontal="center" vertical="center" shrinkToFit="1"/>
    </xf>
    <xf numFmtId="0" fontId="13" fillId="6" borderId="7" xfId="0" applyNumberFormat="1" applyFont="1" applyFill="1" applyBorder="1" applyAlignment="1">
      <alignment horizontal="center" vertical="center" shrinkToFit="1"/>
    </xf>
    <xf numFmtId="0" fontId="13" fillId="6" borderId="12" xfId="0" applyNumberFormat="1" applyFont="1" applyFill="1" applyBorder="1" applyAlignment="1">
      <alignment horizontal="center" vertical="center" shrinkToFit="1"/>
    </xf>
    <xf numFmtId="0" fontId="18" fillId="6" borderId="1" xfId="0" applyNumberFormat="1" applyFont="1" applyFill="1" applyBorder="1" applyAlignment="1">
      <alignment horizontal="left" vertical="center" wrapText="1" shrinkToFi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/>
    </xf>
    <xf numFmtId="0" fontId="18" fillId="6" borderId="1" xfId="0" applyNumberFormat="1" applyFont="1" applyFill="1" applyBorder="1" applyAlignment="1">
      <alignment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left" vertical="center" shrinkToFit="1"/>
    </xf>
    <xf numFmtId="0" fontId="18" fillId="6" borderId="10" xfId="0" applyNumberFormat="1" applyFont="1" applyFill="1" applyBorder="1" applyAlignment="1">
      <alignment horizontal="left" vertical="center" shrinkToFit="1"/>
    </xf>
    <xf numFmtId="0" fontId="18" fillId="6" borderId="1" xfId="0" applyFont="1" applyFill="1" applyBorder="1" applyAlignment="1">
      <alignment horizontal="center" vertical="center"/>
    </xf>
    <xf numFmtId="41" fontId="15" fillId="6" borderId="1" xfId="1" applyFont="1" applyFill="1" applyBorder="1" applyAlignment="1">
      <alignment horizontal="center" vertical="center"/>
    </xf>
    <xf numFmtId="41" fontId="15" fillId="6" borderId="13" xfId="1" applyFont="1" applyFill="1" applyBorder="1" applyAlignment="1">
      <alignment horizontal="center" vertical="center" wrapText="1"/>
    </xf>
    <xf numFmtId="41" fontId="15" fillId="6" borderId="7" xfId="1" applyFont="1" applyFill="1" applyBorder="1" applyAlignment="1">
      <alignment horizontal="center" vertical="center" wrapText="1"/>
    </xf>
    <xf numFmtId="41" fontId="15" fillId="6" borderId="12" xfId="1" applyFont="1" applyFill="1" applyBorder="1" applyAlignment="1">
      <alignment horizontal="center" vertical="center" wrapText="1"/>
    </xf>
    <xf numFmtId="41" fontId="15" fillId="6" borderId="13" xfId="1" applyFont="1" applyFill="1" applyBorder="1" applyAlignment="1">
      <alignment horizontal="center" vertical="center"/>
    </xf>
    <xf numFmtId="41" fontId="15" fillId="6" borderId="7" xfId="1" applyFont="1" applyFill="1" applyBorder="1" applyAlignment="1">
      <alignment horizontal="center" vertical="center"/>
    </xf>
    <xf numFmtId="41" fontId="15" fillId="6" borderId="12" xfId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left" vertical="center" wrapText="1" shrinkToFit="1"/>
    </xf>
    <xf numFmtId="0" fontId="18" fillId="6" borderId="10" xfId="0" applyNumberFormat="1" applyFont="1" applyFill="1" applyBorder="1" applyAlignment="1">
      <alignment horizontal="left" vertical="center" wrapText="1" shrinkToFit="1"/>
    </xf>
    <xf numFmtId="0" fontId="18" fillId="6" borderId="8" xfId="0" applyNumberFormat="1" applyFont="1" applyFill="1" applyBorder="1" applyAlignment="1">
      <alignment horizontal="left" vertical="top" wrapText="1" shrinkToFit="1"/>
    </xf>
    <xf numFmtId="0" fontId="18" fillId="6" borderId="10" xfId="0" applyNumberFormat="1" applyFont="1" applyFill="1" applyBorder="1" applyAlignment="1">
      <alignment horizontal="left" vertical="top" wrapText="1" shrinkToFit="1"/>
    </xf>
    <xf numFmtId="0" fontId="13" fillId="0" borderId="1" xfId="0" applyNumberFormat="1" applyFont="1" applyFill="1" applyBorder="1" applyAlignment="1">
      <alignment horizontal="left" vertical="center" wrapText="1" shrinkToFit="1"/>
    </xf>
    <xf numFmtId="176" fontId="9" fillId="4" borderId="8" xfId="0" applyNumberFormat="1" applyFont="1" applyFill="1" applyBorder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5" borderId="9" xfId="0" applyNumberFormat="1" applyFont="1" applyFill="1" applyBorder="1" applyAlignment="1">
      <alignment horizontal="center" vertical="center" wrapText="1"/>
    </xf>
    <xf numFmtId="176" fontId="9" fillId="5" borderId="10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horizontal="center" vertical="center" shrinkToFit="1"/>
    </xf>
    <xf numFmtId="176" fontId="9" fillId="3" borderId="3" xfId="1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176" fontId="9" fillId="3" borderId="4" xfId="1" applyNumberFormat="1" applyFont="1" applyFill="1" applyBorder="1" applyAlignment="1">
      <alignment horizontal="center" vertical="center" wrapText="1"/>
    </xf>
    <xf numFmtId="176" fontId="9" fillId="3" borderId="7" xfId="1" applyNumberFormat="1" applyFont="1" applyFill="1" applyBorder="1" applyAlignment="1">
      <alignment horizontal="center" vertical="center" wrapText="1"/>
    </xf>
    <xf numFmtId="176" fontId="9" fillId="3" borderId="12" xfId="1" applyNumberFormat="1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 wrapText="1"/>
    </xf>
    <xf numFmtId="176" fontId="9" fillId="3" borderId="11" xfId="0" applyNumberFormat="1" applyFont="1" applyFill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/>
    </xf>
    <xf numFmtId="177" fontId="9" fillId="4" borderId="9" xfId="0" applyNumberFormat="1" applyFont="1" applyFill="1" applyBorder="1" applyAlignment="1">
      <alignment horizontal="center" vertical="center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4" borderId="9" xfId="0" applyNumberFormat="1" applyFont="1" applyFill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 wrapText="1"/>
    </xf>
    <xf numFmtId="177" fontId="9" fillId="4" borderId="9" xfId="0" applyNumberFormat="1" applyFont="1" applyFill="1" applyBorder="1" applyAlignment="1">
      <alignment horizontal="center" vertical="center" wrapText="1"/>
    </xf>
    <xf numFmtId="177" fontId="9" fillId="4" borderId="10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0F78-2385-4061-8979-2EC9CD15C0F7}">
  <sheetPr>
    <pageSetUpPr fitToPage="1"/>
  </sheetPr>
  <dimension ref="A1:AK174"/>
  <sheetViews>
    <sheetView tabSelected="1" zoomScale="70" zoomScaleNormal="70" zoomScaleSheetLayoutView="70" workbookViewId="0">
      <pane xSplit="7" ySplit="6" topLeftCell="H7" activePane="bottomRight" state="frozen"/>
      <selection pane="topRight" activeCell="H1" sqref="H1"/>
      <selection pane="bottomLeft" activeCell="A7" sqref="A7"/>
      <selection pane="bottomRight" sqref="A1:AK1"/>
    </sheetView>
  </sheetViews>
  <sheetFormatPr defaultRowHeight="16.5" x14ac:dyDescent="0.3"/>
  <cols>
    <col min="3" max="3" width="17.625" bestFit="1" customWidth="1"/>
    <col min="4" max="4" width="9.5" bestFit="1" customWidth="1"/>
    <col min="5" max="5" width="9" style="74" bestFit="1" customWidth="1"/>
    <col min="6" max="6" width="8" bestFit="1" customWidth="1"/>
    <col min="7" max="7" width="9" bestFit="1" customWidth="1"/>
    <col min="8" max="37" width="8.875" customWidth="1"/>
  </cols>
  <sheetData>
    <row r="1" spans="1:37" ht="30.75" customHeight="1" thickBot="1" x14ac:dyDescent="0.35">
      <c r="A1" s="171" t="s">
        <v>245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3"/>
    </row>
    <row r="2" spans="1:37" ht="6.75" customHeight="1" thickBot="1" x14ac:dyDescent="0.35">
      <c r="A2" s="1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3"/>
      <c r="AK2" s="27"/>
    </row>
    <row r="3" spans="1:37" ht="17.25" x14ac:dyDescent="0.3">
      <c r="A3" s="174" t="s">
        <v>0</v>
      </c>
      <c r="B3" s="176" t="s">
        <v>1</v>
      </c>
      <c r="C3" s="176"/>
      <c r="D3" s="176" t="s">
        <v>2</v>
      </c>
      <c r="E3" s="178" t="s">
        <v>244</v>
      </c>
      <c r="F3" s="180" t="s">
        <v>234</v>
      </c>
      <c r="G3" s="178" t="s">
        <v>3</v>
      </c>
      <c r="H3" s="183" t="s">
        <v>4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4" t="s">
        <v>5</v>
      </c>
      <c r="AD3" s="184"/>
      <c r="AE3" s="184"/>
      <c r="AF3" s="184"/>
      <c r="AG3" s="184"/>
      <c r="AH3" s="184"/>
      <c r="AI3" s="184"/>
      <c r="AJ3" s="184"/>
      <c r="AK3" s="185" t="s">
        <v>6</v>
      </c>
    </row>
    <row r="4" spans="1:37" ht="17.25" x14ac:dyDescent="0.3">
      <c r="A4" s="175"/>
      <c r="B4" s="177"/>
      <c r="C4" s="177"/>
      <c r="D4" s="177"/>
      <c r="E4" s="179"/>
      <c r="F4" s="181"/>
      <c r="G4" s="179"/>
      <c r="H4" s="163" t="s">
        <v>7</v>
      </c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 t="s">
        <v>8</v>
      </c>
      <c r="U4" s="165"/>
      <c r="V4" s="165"/>
      <c r="W4" s="165"/>
      <c r="X4" s="165"/>
      <c r="Y4" s="165"/>
      <c r="Z4" s="165"/>
      <c r="AA4" s="165"/>
      <c r="AB4" s="166" t="s">
        <v>9</v>
      </c>
      <c r="AC4" s="187" t="s">
        <v>10</v>
      </c>
      <c r="AD4" s="188"/>
      <c r="AE4" s="188"/>
      <c r="AF4" s="188"/>
      <c r="AG4" s="188"/>
      <c r="AH4" s="188"/>
      <c r="AI4" s="188"/>
      <c r="AJ4" s="194" t="s">
        <v>11</v>
      </c>
      <c r="AK4" s="186"/>
    </row>
    <row r="5" spans="1:37" ht="17.25" customHeight="1" x14ac:dyDescent="0.3">
      <c r="A5" s="175"/>
      <c r="B5" s="177"/>
      <c r="C5" s="177"/>
      <c r="D5" s="177"/>
      <c r="E5" s="179"/>
      <c r="F5" s="181"/>
      <c r="G5" s="179"/>
      <c r="H5" s="167" t="s">
        <v>12</v>
      </c>
      <c r="I5" s="167"/>
      <c r="J5" s="167"/>
      <c r="K5" s="167"/>
      <c r="L5" s="167"/>
      <c r="M5" s="167"/>
      <c r="N5" s="189" t="s">
        <v>13</v>
      </c>
      <c r="O5" s="190"/>
      <c r="P5" s="190"/>
      <c r="Q5" s="77"/>
      <c r="R5" s="4" t="s">
        <v>14</v>
      </c>
      <c r="S5" s="167" t="s">
        <v>15</v>
      </c>
      <c r="T5" s="168" t="s">
        <v>16</v>
      </c>
      <c r="U5" s="169"/>
      <c r="V5" s="170"/>
      <c r="W5" s="168" t="s">
        <v>17</v>
      </c>
      <c r="X5" s="169"/>
      <c r="Y5" s="170"/>
      <c r="Z5" s="76" t="s">
        <v>18</v>
      </c>
      <c r="AA5" s="165" t="s">
        <v>19</v>
      </c>
      <c r="AB5" s="166"/>
      <c r="AC5" s="191" t="s">
        <v>20</v>
      </c>
      <c r="AD5" s="192"/>
      <c r="AE5" s="192"/>
      <c r="AF5" s="192"/>
      <c r="AG5" s="192"/>
      <c r="AH5" s="193"/>
      <c r="AI5" s="25" t="s">
        <v>21</v>
      </c>
      <c r="AJ5" s="194"/>
      <c r="AK5" s="186"/>
    </row>
    <row r="6" spans="1:37" ht="96" customHeight="1" x14ac:dyDescent="0.3">
      <c r="A6" s="175"/>
      <c r="B6" s="177"/>
      <c r="C6" s="177"/>
      <c r="D6" s="177"/>
      <c r="E6" s="179"/>
      <c r="F6" s="182"/>
      <c r="G6" s="179"/>
      <c r="H6" s="5" t="s">
        <v>22</v>
      </c>
      <c r="I6" s="5" t="s">
        <v>23</v>
      </c>
      <c r="J6" s="5" t="s">
        <v>24</v>
      </c>
      <c r="K6" s="5" t="s">
        <v>25</v>
      </c>
      <c r="L6" s="5" t="s">
        <v>237</v>
      </c>
      <c r="M6" s="5" t="s">
        <v>26</v>
      </c>
      <c r="N6" s="5" t="s">
        <v>27</v>
      </c>
      <c r="O6" s="5" t="s">
        <v>28</v>
      </c>
      <c r="P6" s="5" t="s">
        <v>29</v>
      </c>
      <c r="Q6" s="80" t="s">
        <v>247</v>
      </c>
      <c r="R6" s="5" t="s">
        <v>30</v>
      </c>
      <c r="S6" s="167"/>
      <c r="T6" s="6" t="s">
        <v>31</v>
      </c>
      <c r="U6" s="6" t="s">
        <v>32</v>
      </c>
      <c r="V6" s="81" t="s">
        <v>246</v>
      </c>
      <c r="W6" s="6" t="s">
        <v>31</v>
      </c>
      <c r="X6" s="6" t="s">
        <v>32</v>
      </c>
      <c r="Y6" s="6" t="s">
        <v>33</v>
      </c>
      <c r="Z6" s="6" t="s">
        <v>31</v>
      </c>
      <c r="AA6" s="165"/>
      <c r="AB6" s="166"/>
      <c r="AC6" s="7" t="s">
        <v>34</v>
      </c>
      <c r="AD6" s="7" t="s">
        <v>35</v>
      </c>
      <c r="AE6" s="8" t="s">
        <v>36</v>
      </c>
      <c r="AF6" s="8" t="s">
        <v>37</v>
      </c>
      <c r="AG6" s="5" t="s">
        <v>38</v>
      </c>
      <c r="AH6" s="7" t="s">
        <v>239</v>
      </c>
      <c r="AI6" s="7" t="s">
        <v>238</v>
      </c>
      <c r="AJ6" s="194"/>
      <c r="AK6" s="186"/>
    </row>
    <row r="7" spans="1:37" s="31" customFormat="1" ht="17.25" x14ac:dyDescent="0.3">
      <c r="A7" s="29" t="s">
        <v>39</v>
      </c>
      <c r="B7" s="107" t="s">
        <v>242</v>
      </c>
      <c r="C7" s="107"/>
      <c r="D7" s="30" t="s">
        <v>40</v>
      </c>
      <c r="E7" s="42">
        <v>88</v>
      </c>
      <c r="F7" s="42"/>
      <c r="G7" s="42">
        <f>SUM(E7:F7)</f>
        <v>88</v>
      </c>
      <c r="H7" s="43">
        <v>12</v>
      </c>
      <c r="I7" s="43">
        <v>20</v>
      </c>
      <c r="J7" s="43">
        <v>2</v>
      </c>
      <c r="K7" s="42">
        <v>0</v>
      </c>
      <c r="L7" s="42">
        <v>0</v>
      </c>
      <c r="M7" s="42"/>
      <c r="N7" s="44">
        <v>24</v>
      </c>
      <c r="O7" s="44"/>
      <c r="P7" s="42"/>
      <c r="Q7" s="43"/>
      <c r="R7" s="42"/>
      <c r="S7" s="44">
        <f>SUM(H7:R7)</f>
        <v>58</v>
      </c>
      <c r="T7" s="44">
        <v>20</v>
      </c>
      <c r="U7" s="44">
        <v>10</v>
      </c>
      <c r="V7" s="54"/>
      <c r="W7" s="44"/>
      <c r="X7" s="44"/>
      <c r="Y7" s="42"/>
      <c r="Z7" s="44"/>
      <c r="AA7" s="42">
        <f>SUM(T7:Z7)</f>
        <v>30</v>
      </c>
      <c r="AB7" s="42">
        <f>S7+AA7</f>
        <v>88</v>
      </c>
      <c r="AC7" s="42"/>
      <c r="AD7" s="42"/>
      <c r="AE7" s="42"/>
      <c r="AF7" s="42"/>
      <c r="AG7" s="42"/>
      <c r="AH7" s="42"/>
      <c r="AI7" s="42"/>
      <c r="AJ7" s="42">
        <f>SUM(AD7:AI7)</f>
        <v>0</v>
      </c>
      <c r="AK7" s="45">
        <f>AB7+AJ7</f>
        <v>88</v>
      </c>
    </row>
    <row r="8" spans="1:37" ht="17.25" x14ac:dyDescent="0.3">
      <c r="A8" s="105" t="s">
        <v>41</v>
      </c>
      <c r="B8" s="106"/>
      <c r="C8" s="106"/>
      <c r="D8" s="9"/>
      <c r="E8" s="46">
        <f>SUM(E7)</f>
        <v>88</v>
      </c>
      <c r="F8" s="46">
        <f t="shared" ref="F8:AB8" si="0">SUM(F7)</f>
        <v>0</v>
      </c>
      <c r="G8" s="46">
        <f t="shared" si="0"/>
        <v>88</v>
      </c>
      <c r="H8" s="46">
        <f t="shared" si="0"/>
        <v>12</v>
      </c>
      <c r="I8" s="46">
        <f t="shared" si="0"/>
        <v>20</v>
      </c>
      <c r="J8" s="46">
        <f t="shared" si="0"/>
        <v>2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6">
        <f t="shared" si="0"/>
        <v>24</v>
      </c>
      <c r="O8" s="46">
        <f t="shared" si="0"/>
        <v>0</v>
      </c>
      <c r="P8" s="46">
        <f t="shared" si="0"/>
        <v>0</v>
      </c>
      <c r="Q8" s="46"/>
      <c r="R8" s="46">
        <f t="shared" si="0"/>
        <v>0</v>
      </c>
      <c r="S8" s="46">
        <f t="shared" si="0"/>
        <v>58</v>
      </c>
      <c r="T8" s="46">
        <f t="shared" si="0"/>
        <v>20</v>
      </c>
      <c r="U8" s="46">
        <f t="shared" si="0"/>
        <v>10</v>
      </c>
      <c r="V8" s="46"/>
      <c r="W8" s="46">
        <f t="shared" si="0"/>
        <v>0</v>
      </c>
      <c r="X8" s="46">
        <f t="shared" si="0"/>
        <v>0</v>
      </c>
      <c r="Y8" s="46">
        <f t="shared" si="0"/>
        <v>0</v>
      </c>
      <c r="Z8" s="46">
        <f t="shared" si="0"/>
        <v>0</v>
      </c>
      <c r="AA8" s="46">
        <f t="shared" si="0"/>
        <v>30</v>
      </c>
      <c r="AB8" s="46">
        <f t="shared" si="0"/>
        <v>88</v>
      </c>
      <c r="AC8" s="46">
        <f t="shared" ref="AC8:AI8" si="1">SUM(AC7)</f>
        <v>0</v>
      </c>
      <c r="AD8" s="46">
        <f t="shared" si="1"/>
        <v>0</v>
      </c>
      <c r="AE8" s="46">
        <f t="shared" si="1"/>
        <v>0</v>
      </c>
      <c r="AF8" s="46">
        <f t="shared" si="1"/>
        <v>0</v>
      </c>
      <c r="AG8" s="46">
        <f t="shared" si="1"/>
        <v>0</v>
      </c>
      <c r="AH8" s="46">
        <f t="shared" si="1"/>
        <v>0</v>
      </c>
      <c r="AI8" s="46">
        <f t="shared" si="1"/>
        <v>0</v>
      </c>
      <c r="AJ8" s="46">
        <f>SUM(AC7:AI7)</f>
        <v>0</v>
      </c>
      <c r="AK8" s="47">
        <f>SUM(AB8,AJ8)</f>
        <v>88</v>
      </c>
    </row>
    <row r="9" spans="1:37" ht="17.25" x14ac:dyDescent="0.3">
      <c r="A9" s="125" t="s">
        <v>42</v>
      </c>
      <c r="B9" s="129" t="s">
        <v>43</v>
      </c>
      <c r="C9" s="130"/>
      <c r="D9" s="128" t="s">
        <v>44</v>
      </c>
      <c r="E9" s="48">
        <v>200</v>
      </c>
      <c r="F9" s="48"/>
      <c r="G9" s="48">
        <f>SUM(E9:F9)</f>
        <v>200</v>
      </c>
      <c r="H9" s="49">
        <v>58</v>
      </c>
      <c r="I9" s="49">
        <v>38</v>
      </c>
      <c r="J9" s="49"/>
      <c r="K9" s="50">
        <v>2</v>
      </c>
      <c r="L9" s="50">
        <v>4</v>
      </c>
      <c r="M9" s="50"/>
      <c r="N9" s="51">
        <v>48</v>
      </c>
      <c r="O9" s="51"/>
      <c r="P9" s="50"/>
      <c r="Q9" s="49"/>
      <c r="R9" s="50"/>
      <c r="S9" s="52">
        <f>SUM(H9:R9)</f>
        <v>150</v>
      </c>
      <c r="T9" s="51">
        <v>50</v>
      </c>
      <c r="U9" s="51"/>
      <c r="V9" s="51"/>
      <c r="W9" s="51"/>
      <c r="X9" s="51"/>
      <c r="Y9" s="50"/>
      <c r="Z9" s="51"/>
      <c r="AA9" s="48">
        <f>SUM(T9:Z9)</f>
        <v>50</v>
      </c>
      <c r="AB9" s="48">
        <f>S9+AA9</f>
        <v>200</v>
      </c>
      <c r="AC9" s="50" t="s">
        <v>45</v>
      </c>
      <c r="AD9" s="48">
        <v>5</v>
      </c>
      <c r="AE9" s="50"/>
      <c r="AF9" s="50"/>
      <c r="AG9" s="50"/>
      <c r="AH9" s="50"/>
      <c r="AI9" s="48">
        <v>9</v>
      </c>
      <c r="AJ9" s="50">
        <f>SUM(AD9:AI9)</f>
        <v>14</v>
      </c>
      <c r="AK9" s="53">
        <f>AB9+AJ9</f>
        <v>214</v>
      </c>
    </row>
    <row r="10" spans="1:37" ht="17.25" x14ac:dyDescent="0.3">
      <c r="A10" s="125"/>
      <c r="B10" s="162" t="s">
        <v>46</v>
      </c>
      <c r="C10" s="131"/>
      <c r="D10" s="128"/>
      <c r="E10" s="48">
        <v>91</v>
      </c>
      <c r="F10" s="48"/>
      <c r="G10" s="48">
        <f>SUM(E10:F10)</f>
        <v>91</v>
      </c>
      <c r="H10" s="49">
        <v>26</v>
      </c>
      <c r="I10" s="49">
        <v>20</v>
      </c>
      <c r="J10" s="49"/>
      <c r="K10" s="48">
        <v>2</v>
      </c>
      <c r="L10" s="48">
        <v>2</v>
      </c>
      <c r="M10" s="48"/>
      <c r="N10" s="52">
        <v>25</v>
      </c>
      <c r="O10" s="52"/>
      <c r="P10" s="48"/>
      <c r="Q10" s="49"/>
      <c r="R10" s="48"/>
      <c r="S10" s="52">
        <f>SUM(H10:R10)</f>
        <v>75</v>
      </c>
      <c r="T10" s="52"/>
      <c r="U10" s="52"/>
      <c r="V10" s="52"/>
      <c r="W10" s="52">
        <v>16</v>
      </c>
      <c r="X10" s="52"/>
      <c r="Y10" s="48"/>
      <c r="Z10" s="52"/>
      <c r="AA10" s="48">
        <f>SUM(T10:Z10)</f>
        <v>16</v>
      </c>
      <c r="AB10" s="48">
        <f>S10+AA10</f>
        <v>91</v>
      </c>
      <c r="AC10" s="48" t="s">
        <v>45</v>
      </c>
      <c r="AD10" s="48">
        <v>4</v>
      </c>
      <c r="AE10" s="48"/>
      <c r="AF10" s="48"/>
      <c r="AG10" s="48"/>
      <c r="AH10" s="48"/>
      <c r="AI10" s="48">
        <v>7</v>
      </c>
      <c r="AJ10" s="50">
        <f>SUM(AD10:AI10)</f>
        <v>11</v>
      </c>
      <c r="AK10" s="53">
        <f>AB10+AJ10</f>
        <v>102</v>
      </c>
    </row>
    <row r="11" spans="1:37" ht="17.25" x14ac:dyDescent="0.3">
      <c r="A11" s="105" t="s">
        <v>47</v>
      </c>
      <c r="B11" s="106"/>
      <c r="C11" s="106"/>
      <c r="D11" s="9"/>
      <c r="E11" s="46">
        <f>SUM(E9:E10)</f>
        <v>291</v>
      </c>
      <c r="F11" s="46">
        <f t="shared" ref="F11:AB11" si="2">SUM(F9:F10)</f>
        <v>0</v>
      </c>
      <c r="G11" s="46">
        <f t="shared" si="2"/>
        <v>291</v>
      </c>
      <c r="H11" s="46">
        <f t="shared" si="2"/>
        <v>84</v>
      </c>
      <c r="I11" s="46">
        <f t="shared" si="2"/>
        <v>58</v>
      </c>
      <c r="J11" s="46">
        <f t="shared" si="2"/>
        <v>0</v>
      </c>
      <c r="K11" s="46">
        <f t="shared" si="2"/>
        <v>4</v>
      </c>
      <c r="L11" s="46">
        <f t="shared" si="2"/>
        <v>6</v>
      </c>
      <c r="M11" s="46">
        <f t="shared" si="2"/>
        <v>0</v>
      </c>
      <c r="N11" s="46">
        <f t="shared" si="2"/>
        <v>73</v>
      </c>
      <c r="O11" s="46">
        <f t="shared" si="2"/>
        <v>0</v>
      </c>
      <c r="P11" s="46">
        <f t="shared" si="2"/>
        <v>0</v>
      </c>
      <c r="Q11" s="46"/>
      <c r="R11" s="46">
        <f t="shared" si="2"/>
        <v>0</v>
      </c>
      <c r="S11" s="46">
        <f t="shared" si="2"/>
        <v>225</v>
      </c>
      <c r="T11" s="46">
        <f t="shared" si="2"/>
        <v>50</v>
      </c>
      <c r="U11" s="46">
        <f t="shared" si="2"/>
        <v>0</v>
      </c>
      <c r="V11" s="46"/>
      <c r="W11" s="46">
        <f t="shared" si="2"/>
        <v>16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6">
        <f t="shared" si="2"/>
        <v>66</v>
      </c>
      <c r="AB11" s="46">
        <f t="shared" si="2"/>
        <v>291</v>
      </c>
      <c r="AC11" s="46">
        <v>3</v>
      </c>
      <c r="AD11" s="46">
        <f t="shared" ref="AD11:AI11" si="3">SUM(AD9:AD10)</f>
        <v>9</v>
      </c>
      <c r="AE11" s="46">
        <f t="shared" si="3"/>
        <v>0</v>
      </c>
      <c r="AF11" s="46">
        <f t="shared" si="3"/>
        <v>0</v>
      </c>
      <c r="AG11" s="46">
        <f t="shared" si="3"/>
        <v>0</v>
      </c>
      <c r="AH11" s="46">
        <f t="shared" si="3"/>
        <v>0</v>
      </c>
      <c r="AI11" s="46">
        <f t="shared" si="3"/>
        <v>16</v>
      </c>
      <c r="AJ11" s="46">
        <f>SUM(AC11:AI11)</f>
        <v>28</v>
      </c>
      <c r="AK11" s="47">
        <f>SUM(AB11,AJ11)</f>
        <v>319</v>
      </c>
    </row>
    <row r="12" spans="1:37" s="31" customFormat="1" ht="17.25" x14ac:dyDescent="0.3">
      <c r="A12" s="110" t="s">
        <v>48</v>
      </c>
      <c r="B12" s="112" t="s">
        <v>49</v>
      </c>
      <c r="C12" s="112"/>
      <c r="D12" s="119" t="s">
        <v>40</v>
      </c>
      <c r="E12" s="151">
        <v>47</v>
      </c>
      <c r="F12" s="152"/>
      <c r="G12" s="155">
        <f t="shared" ref="G12:G25" si="4">SUM(E12:F12)</f>
        <v>47</v>
      </c>
      <c r="H12" s="43">
        <v>6</v>
      </c>
      <c r="I12" s="44">
        <v>4</v>
      </c>
      <c r="J12" s="44"/>
      <c r="K12" s="42">
        <v>2</v>
      </c>
      <c r="L12" s="42">
        <v>1</v>
      </c>
      <c r="M12" s="42"/>
      <c r="N12" s="44">
        <v>8</v>
      </c>
      <c r="O12" s="44"/>
      <c r="P12" s="42"/>
      <c r="Q12" s="54"/>
      <c r="R12" s="42"/>
      <c r="S12" s="44">
        <f t="shared" ref="S12:S25" si="5">SUM(H12:R12)</f>
        <v>21</v>
      </c>
      <c r="T12" s="44">
        <v>6</v>
      </c>
      <c r="U12" s="44"/>
      <c r="V12" s="54"/>
      <c r="W12" s="44"/>
      <c r="X12" s="44"/>
      <c r="Y12" s="42"/>
      <c r="Z12" s="44"/>
      <c r="AA12" s="42">
        <f t="shared" ref="AA12:AA25" si="6">SUM(T12:Z12)</f>
        <v>6</v>
      </c>
      <c r="AB12" s="42">
        <f t="shared" ref="AB12:AB25" si="7">S12+AA12</f>
        <v>27</v>
      </c>
      <c r="AC12" s="42" t="s">
        <v>45</v>
      </c>
      <c r="AD12" s="42">
        <v>1</v>
      </c>
      <c r="AE12" s="42"/>
      <c r="AF12" s="42"/>
      <c r="AG12" s="42"/>
      <c r="AH12" s="42"/>
      <c r="AI12" s="42"/>
      <c r="AJ12" s="42">
        <f t="shared" ref="AJ12:AJ25" si="8">SUM(AD12:AI12)</f>
        <v>1</v>
      </c>
      <c r="AK12" s="45">
        <f t="shared" ref="AK12:AK25" si="9">AB12+AJ12</f>
        <v>28</v>
      </c>
    </row>
    <row r="13" spans="1:37" s="31" customFormat="1" ht="17.25" x14ac:dyDescent="0.3">
      <c r="A13" s="110"/>
      <c r="B13" s="28" t="s">
        <v>50</v>
      </c>
      <c r="C13" s="32" t="s">
        <v>51</v>
      </c>
      <c r="D13" s="119"/>
      <c r="E13" s="151"/>
      <c r="F13" s="153"/>
      <c r="G13" s="156"/>
      <c r="H13" s="43">
        <v>10</v>
      </c>
      <c r="I13" s="44"/>
      <c r="J13" s="44"/>
      <c r="K13" s="42"/>
      <c r="L13" s="42"/>
      <c r="M13" s="42"/>
      <c r="N13" s="44"/>
      <c r="O13" s="44"/>
      <c r="P13" s="42"/>
      <c r="Q13" s="54"/>
      <c r="R13" s="42"/>
      <c r="S13" s="44">
        <f t="shared" si="5"/>
        <v>10</v>
      </c>
      <c r="T13" s="44"/>
      <c r="U13" s="44"/>
      <c r="V13" s="54"/>
      <c r="W13" s="44"/>
      <c r="X13" s="44"/>
      <c r="Y13" s="42"/>
      <c r="Z13" s="44"/>
      <c r="AA13" s="42">
        <f t="shared" si="6"/>
        <v>0</v>
      </c>
      <c r="AB13" s="42">
        <f t="shared" si="7"/>
        <v>10</v>
      </c>
      <c r="AC13" s="42"/>
      <c r="AD13" s="42"/>
      <c r="AE13" s="42"/>
      <c r="AF13" s="42"/>
      <c r="AG13" s="42"/>
      <c r="AH13" s="42"/>
      <c r="AI13" s="42"/>
      <c r="AJ13" s="42">
        <f t="shared" si="8"/>
        <v>0</v>
      </c>
      <c r="AK13" s="45">
        <f t="shared" si="9"/>
        <v>10</v>
      </c>
    </row>
    <row r="14" spans="1:37" s="31" customFormat="1" ht="17.25" x14ac:dyDescent="0.3">
      <c r="A14" s="110"/>
      <c r="B14" s="28" t="s">
        <v>50</v>
      </c>
      <c r="C14" s="32" t="s">
        <v>52</v>
      </c>
      <c r="D14" s="119"/>
      <c r="E14" s="151"/>
      <c r="F14" s="154"/>
      <c r="G14" s="157"/>
      <c r="H14" s="43">
        <v>10</v>
      </c>
      <c r="I14" s="44"/>
      <c r="J14" s="44"/>
      <c r="K14" s="42"/>
      <c r="L14" s="42"/>
      <c r="M14" s="42"/>
      <c r="N14" s="44"/>
      <c r="O14" s="44"/>
      <c r="P14" s="42"/>
      <c r="Q14" s="54"/>
      <c r="R14" s="42"/>
      <c r="S14" s="44">
        <f t="shared" si="5"/>
        <v>10</v>
      </c>
      <c r="T14" s="44"/>
      <c r="U14" s="44"/>
      <c r="V14" s="54"/>
      <c r="W14" s="44"/>
      <c r="X14" s="44"/>
      <c r="Y14" s="42"/>
      <c r="Z14" s="44"/>
      <c r="AA14" s="42">
        <f t="shared" si="6"/>
        <v>0</v>
      </c>
      <c r="AB14" s="42">
        <f t="shared" si="7"/>
        <v>10</v>
      </c>
      <c r="AC14" s="42"/>
      <c r="AD14" s="42"/>
      <c r="AE14" s="42"/>
      <c r="AF14" s="42"/>
      <c r="AG14" s="42"/>
      <c r="AH14" s="42"/>
      <c r="AI14" s="42"/>
      <c r="AJ14" s="42">
        <f t="shared" si="8"/>
        <v>0</v>
      </c>
      <c r="AK14" s="45">
        <f t="shared" si="9"/>
        <v>10</v>
      </c>
    </row>
    <row r="15" spans="1:37" s="31" customFormat="1" ht="17.25" x14ac:dyDescent="0.3">
      <c r="A15" s="110"/>
      <c r="B15" s="107" t="s">
        <v>53</v>
      </c>
      <c r="C15" s="107"/>
      <c r="D15" s="119"/>
      <c r="E15" s="42">
        <v>33</v>
      </c>
      <c r="F15" s="44"/>
      <c r="G15" s="42">
        <f t="shared" si="4"/>
        <v>33</v>
      </c>
      <c r="H15" s="43">
        <v>7</v>
      </c>
      <c r="I15" s="44">
        <v>6</v>
      </c>
      <c r="J15" s="44"/>
      <c r="K15" s="42">
        <v>2</v>
      </c>
      <c r="L15" s="42"/>
      <c r="M15" s="42"/>
      <c r="N15" s="44">
        <v>12</v>
      </c>
      <c r="O15" s="44"/>
      <c r="P15" s="42"/>
      <c r="Q15" s="54"/>
      <c r="R15" s="42"/>
      <c r="S15" s="44">
        <f t="shared" si="5"/>
        <v>27</v>
      </c>
      <c r="T15" s="44"/>
      <c r="U15" s="44"/>
      <c r="V15" s="54"/>
      <c r="W15" s="44">
        <v>6</v>
      </c>
      <c r="X15" s="44"/>
      <c r="Y15" s="42"/>
      <c r="Z15" s="44"/>
      <c r="AA15" s="42">
        <f t="shared" si="6"/>
        <v>6</v>
      </c>
      <c r="AB15" s="42">
        <f t="shared" si="7"/>
        <v>33</v>
      </c>
      <c r="AC15" s="42" t="s">
        <v>45</v>
      </c>
      <c r="AD15" s="42"/>
      <c r="AE15" s="42"/>
      <c r="AF15" s="42"/>
      <c r="AG15" s="42"/>
      <c r="AH15" s="42"/>
      <c r="AI15" s="42">
        <v>2</v>
      </c>
      <c r="AJ15" s="42">
        <f t="shared" si="8"/>
        <v>2</v>
      </c>
      <c r="AK15" s="45">
        <f t="shared" si="9"/>
        <v>35</v>
      </c>
    </row>
    <row r="16" spans="1:37" s="31" customFormat="1" ht="17.25" x14ac:dyDescent="0.3">
      <c r="A16" s="110"/>
      <c r="B16" s="107" t="s">
        <v>54</v>
      </c>
      <c r="C16" s="107"/>
      <c r="D16" s="119"/>
      <c r="E16" s="42">
        <v>34</v>
      </c>
      <c r="F16" s="44"/>
      <c r="G16" s="42">
        <f t="shared" si="4"/>
        <v>34</v>
      </c>
      <c r="H16" s="43">
        <v>8</v>
      </c>
      <c r="I16" s="44">
        <v>6</v>
      </c>
      <c r="J16" s="44"/>
      <c r="K16" s="42">
        <v>2</v>
      </c>
      <c r="L16" s="42"/>
      <c r="M16" s="42"/>
      <c r="N16" s="44">
        <v>12</v>
      </c>
      <c r="O16" s="44"/>
      <c r="P16" s="42"/>
      <c r="Q16" s="54"/>
      <c r="R16" s="42"/>
      <c r="S16" s="44">
        <f t="shared" si="5"/>
        <v>28</v>
      </c>
      <c r="T16" s="44"/>
      <c r="U16" s="44"/>
      <c r="V16" s="54"/>
      <c r="W16" s="44">
        <v>6</v>
      </c>
      <c r="X16" s="44"/>
      <c r="Y16" s="42"/>
      <c r="Z16" s="44"/>
      <c r="AA16" s="42">
        <f t="shared" si="6"/>
        <v>6</v>
      </c>
      <c r="AB16" s="42">
        <f t="shared" si="7"/>
        <v>34</v>
      </c>
      <c r="AC16" s="42" t="s">
        <v>45</v>
      </c>
      <c r="AD16" s="42"/>
      <c r="AE16" s="42"/>
      <c r="AF16" s="42"/>
      <c r="AG16" s="42"/>
      <c r="AH16" s="42"/>
      <c r="AI16" s="42">
        <v>2</v>
      </c>
      <c r="AJ16" s="42">
        <f t="shared" si="8"/>
        <v>2</v>
      </c>
      <c r="AK16" s="45">
        <f t="shared" si="9"/>
        <v>36</v>
      </c>
    </row>
    <row r="17" spans="1:37" s="31" customFormat="1" ht="17.25" x14ac:dyDescent="0.3">
      <c r="A17" s="110"/>
      <c r="B17" s="107" t="s">
        <v>55</v>
      </c>
      <c r="C17" s="107"/>
      <c r="D17" s="119"/>
      <c r="E17" s="42">
        <v>31</v>
      </c>
      <c r="F17" s="44"/>
      <c r="G17" s="42">
        <f t="shared" si="4"/>
        <v>31</v>
      </c>
      <c r="H17" s="43">
        <v>7</v>
      </c>
      <c r="I17" s="44">
        <v>5</v>
      </c>
      <c r="J17" s="44"/>
      <c r="K17" s="42">
        <v>2</v>
      </c>
      <c r="L17" s="42"/>
      <c r="M17" s="42"/>
      <c r="N17" s="44">
        <v>10</v>
      </c>
      <c r="O17" s="44"/>
      <c r="P17" s="42"/>
      <c r="Q17" s="54"/>
      <c r="R17" s="42"/>
      <c r="S17" s="44">
        <f t="shared" si="5"/>
        <v>24</v>
      </c>
      <c r="T17" s="44">
        <v>7</v>
      </c>
      <c r="U17" s="44"/>
      <c r="V17" s="54"/>
      <c r="W17" s="44"/>
      <c r="X17" s="44"/>
      <c r="Y17" s="42"/>
      <c r="Z17" s="44"/>
      <c r="AA17" s="42">
        <f t="shared" si="6"/>
        <v>7</v>
      </c>
      <c r="AB17" s="42">
        <f t="shared" si="7"/>
        <v>31</v>
      </c>
      <c r="AC17" s="42" t="s">
        <v>45</v>
      </c>
      <c r="AD17" s="42"/>
      <c r="AE17" s="42">
        <v>1</v>
      </c>
      <c r="AF17" s="42"/>
      <c r="AG17" s="42"/>
      <c r="AH17" s="42"/>
      <c r="AI17" s="42">
        <v>2</v>
      </c>
      <c r="AJ17" s="42">
        <f t="shared" si="8"/>
        <v>3</v>
      </c>
      <c r="AK17" s="45">
        <f t="shared" si="9"/>
        <v>34</v>
      </c>
    </row>
    <row r="18" spans="1:37" s="31" customFormat="1" ht="17.25" x14ac:dyDescent="0.3">
      <c r="A18" s="110"/>
      <c r="B18" s="120" t="s">
        <v>56</v>
      </c>
      <c r="C18" s="121"/>
      <c r="D18" s="119"/>
      <c r="E18" s="42">
        <v>134</v>
      </c>
      <c r="F18" s="44"/>
      <c r="G18" s="42">
        <f t="shared" si="4"/>
        <v>134</v>
      </c>
      <c r="H18" s="43">
        <v>37</v>
      </c>
      <c r="I18" s="44">
        <v>32</v>
      </c>
      <c r="J18" s="44"/>
      <c r="K18" s="42">
        <v>2</v>
      </c>
      <c r="L18" s="42">
        <v>3</v>
      </c>
      <c r="M18" s="42"/>
      <c r="N18" s="44">
        <v>36</v>
      </c>
      <c r="O18" s="44"/>
      <c r="P18" s="42"/>
      <c r="Q18" s="54"/>
      <c r="R18" s="42"/>
      <c r="S18" s="44">
        <f t="shared" si="5"/>
        <v>110</v>
      </c>
      <c r="T18" s="44">
        <v>24</v>
      </c>
      <c r="U18" s="44"/>
      <c r="V18" s="54"/>
      <c r="W18" s="44"/>
      <c r="X18" s="44"/>
      <c r="Y18" s="42"/>
      <c r="Z18" s="44"/>
      <c r="AA18" s="42">
        <f t="shared" si="6"/>
        <v>24</v>
      </c>
      <c r="AB18" s="42">
        <f t="shared" si="7"/>
        <v>134</v>
      </c>
      <c r="AC18" s="42" t="s">
        <v>45</v>
      </c>
      <c r="AD18" s="42"/>
      <c r="AE18" s="42">
        <v>2</v>
      </c>
      <c r="AF18" s="42"/>
      <c r="AG18" s="42"/>
      <c r="AH18" s="42"/>
      <c r="AI18" s="42">
        <v>4</v>
      </c>
      <c r="AJ18" s="42">
        <f t="shared" si="8"/>
        <v>6</v>
      </c>
      <c r="AK18" s="45">
        <f t="shared" si="9"/>
        <v>140</v>
      </c>
    </row>
    <row r="19" spans="1:37" s="31" customFormat="1" ht="17.25" x14ac:dyDescent="0.3">
      <c r="A19" s="110"/>
      <c r="B19" s="120" t="s">
        <v>57</v>
      </c>
      <c r="C19" s="121"/>
      <c r="D19" s="119"/>
      <c r="E19" s="42">
        <v>69</v>
      </c>
      <c r="F19" s="44"/>
      <c r="G19" s="42">
        <f t="shared" si="4"/>
        <v>69</v>
      </c>
      <c r="H19" s="43">
        <v>10</v>
      </c>
      <c r="I19" s="44">
        <v>16</v>
      </c>
      <c r="J19" s="44"/>
      <c r="K19" s="42">
        <v>2</v>
      </c>
      <c r="L19" s="42">
        <v>2</v>
      </c>
      <c r="M19" s="42"/>
      <c r="N19" s="44">
        <v>20</v>
      </c>
      <c r="O19" s="44">
        <v>4</v>
      </c>
      <c r="P19" s="42"/>
      <c r="Q19" s="54"/>
      <c r="R19" s="42"/>
      <c r="S19" s="44">
        <f t="shared" si="5"/>
        <v>54</v>
      </c>
      <c r="T19" s="44">
        <v>15</v>
      </c>
      <c r="U19" s="44"/>
      <c r="V19" s="54"/>
      <c r="W19" s="44"/>
      <c r="X19" s="44"/>
      <c r="Y19" s="42"/>
      <c r="Z19" s="44"/>
      <c r="AA19" s="42">
        <f t="shared" si="6"/>
        <v>15</v>
      </c>
      <c r="AB19" s="42">
        <f t="shared" si="7"/>
        <v>69</v>
      </c>
      <c r="AC19" s="42" t="s">
        <v>45</v>
      </c>
      <c r="AD19" s="42"/>
      <c r="AE19" s="42"/>
      <c r="AF19" s="42"/>
      <c r="AG19" s="42"/>
      <c r="AH19" s="42"/>
      <c r="AI19" s="42">
        <v>2</v>
      </c>
      <c r="AJ19" s="42">
        <f t="shared" si="8"/>
        <v>2</v>
      </c>
      <c r="AK19" s="45">
        <f t="shared" si="9"/>
        <v>71</v>
      </c>
    </row>
    <row r="20" spans="1:37" s="31" customFormat="1" ht="17.25" x14ac:dyDescent="0.3">
      <c r="A20" s="110"/>
      <c r="B20" s="160" t="s">
        <v>58</v>
      </c>
      <c r="C20" s="161"/>
      <c r="D20" s="119"/>
      <c r="E20" s="42">
        <v>201</v>
      </c>
      <c r="F20" s="44"/>
      <c r="G20" s="42">
        <f>SUM(E20:F20)</f>
        <v>201</v>
      </c>
      <c r="H20" s="43">
        <v>56</v>
      </c>
      <c r="I20" s="43">
        <v>44</v>
      </c>
      <c r="J20" s="43"/>
      <c r="K20" s="43">
        <v>2</v>
      </c>
      <c r="L20" s="43">
        <v>3</v>
      </c>
      <c r="M20" s="43"/>
      <c r="N20" s="43">
        <v>50</v>
      </c>
      <c r="O20" s="43"/>
      <c r="P20" s="43"/>
      <c r="Q20" s="43"/>
      <c r="R20" s="43"/>
      <c r="S20" s="44">
        <f t="shared" si="5"/>
        <v>155</v>
      </c>
      <c r="T20" s="43">
        <v>46</v>
      </c>
      <c r="U20" s="43"/>
      <c r="V20" s="43"/>
      <c r="W20" s="43"/>
      <c r="X20" s="43"/>
      <c r="Y20" s="43"/>
      <c r="Z20" s="43"/>
      <c r="AA20" s="42">
        <f t="shared" si="6"/>
        <v>46</v>
      </c>
      <c r="AB20" s="42">
        <f t="shared" si="7"/>
        <v>201</v>
      </c>
      <c r="AC20" s="42" t="s">
        <v>45</v>
      </c>
      <c r="AD20" s="42"/>
      <c r="AE20" s="43">
        <v>2</v>
      </c>
      <c r="AF20" s="43"/>
      <c r="AG20" s="43"/>
      <c r="AH20" s="43"/>
      <c r="AI20" s="43">
        <v>4</v>
      </c>
      <c r="AJ20" s="42">
        <f t="shared" si="8"/>
        <v>6</v>
      </c>
      <c r="AK20" s="45">
        <f t="shared" si="9"/>
        <v>207</v>
      </c>
    </row>
    <row r="21" spans="1:37" s="31" customFormat="1" ht="17.25" x14ac:dyDescent="0.3">
      <c r="A21" s="110"/>
      <c r="B21" s="120" t="s">
        <v>59</v>
      </c>
      <c r="C21" s="121"/>
      <c r="D21" s="119"/>
      <c r="E21" s="42">
        <v>128</v>
      </c>
      <c r="F21" s="44"/>
      <c r="G21" s="42">
        <f t="shared" si="4"/>
        <v>128</v>
      </c>
      <c r="H21" s="43">
        <v>30</v>
      </c>
      <c r="I21" s="44">
        <v>24</v>
      </c>
      <c r="J21" s="44"/>
      <c r="K21" s="42">
        <v>2</v>
      </c>
      <c r="L21" s="42">
        <v>2</v>
      </c>
      <c r="M21" s="42"/>
      <c r="N21" s="44">
        <v>40</v>
      </c>
      <c r="O21" s="44"/>
      <c r="P21" s="42"/>
      <c r="Q21" s="54"/>
      <c r="R21" s="42"/>
      <c r="S21" s="44">
        <f t="shared" si="5"/>
        <v>98</v>
      </c>
      <c r="T21" s="44"/>
      <c r="U21" s="44"/>
      <c r="V21" s="54"/>
      <c r="W21" s="44">
        <v>30</v>
      </c>
      <c r="X21" s="44"/>
      <c r="Y21" s="42"/>
      <c r="Z21" s="44"/>
      <c r="AA21" s="42">
        <f t="shared" si="6"/>
        <v>30</v>
      </c>
      <c r="AB21" s="42">
        <f t="shared" si="7"/>
        <v>128</v>
      </c>
      <c r="AC21" s="42" t="s">
        <v>45</v>
      </c>
      <c r="AD21" s="42">
        <v>0</v>
      </c>
      <c r="AE21" s="42">
        <v>4</v>
      </c>
      <c r="AF21" s="42"/>
      <c r="AG21" s="42"/>
      <c r="AH21" s="42"/>
      <c r="AI21" s="42">
        <v>8</v>
      </c>
      <c r="AJ21" s="42">
        <f t="shared" si="8"/>
        <v>12</v>
      </c>
      <c r="AK21" s="45">
        <f t="shared" si="9"/>
        <v>140</v>
      </c>
    </row>
    <row r="22" spans="1:37" s="31" customFormat="1" ht="17.25" x14ac:dyDescent="0.3">
      <c r="A22" s="110"/>
      <c r="B22" s="160" t="s">
        <v>60</v>
      </c>
      <c r="C22" s="161"/>
      <c r="D22" s="119"/>
      <c r="E22" s="42">
        <v>56</v>
      </c>
      <c r="F22" s="44"/>
      <c r="G22" s="42">
        <f t="shared" si="4"/>
        <v>56</v>
      </c>
      <c r="H22" s="43">
        <v>12</v>
      </c>
      <c r="I22" s="44">
        <v>6</v>
      </c>
      <c r="J22" s="44"/>
      <c r="K22" s="42">
        <v>2</v>
      </c>
      <c r="L22" s="42">
        <v>2</v>
      </c>
      <c r="M22" s="42"/>
      <c r="N22" s="44">
        <v>14</v>
      </c>
      <c r="O22" s="44"/>
      <c r="P22" s="42"/>
      <c r="Q22" s="54"/>
      <c r="R22" s="42"/>
      <c r="S22" s="44">
        <f t="shared" si="5"/>
        <v>36</v>
      </c>
      <c r="T22" s="44">
        <v>20</v>
      </c>
      <c r="U22" s="44"/>
      <c r="V22" s="54"/>
      <c r="W22" s="44"/>
      <c r="X22" s="44"/>
      <c r="Y22" s="42"/>
      <c r="Z22" s="44"/>
      <c r="AA22" s="42">
        <f t="shared" si="6"/>
        <v>20</v>
      </c>
      <c r="AB22" s="42">
        <f t="shared" si="7"/>
        <v>56</v>
      </c>
      <c r="AC22" s="42" t="s">
        <v>45</v>
      </c>
      <c r="AD22" s="42"/>
      <c r="AE22" s="42"/>
      <c r="AF22" s="42"/>
      <c r="AG22" s="42"/>
      <c r="AH22" s="42"/>
      <c r="AI22" s="42">
        <v>4</v>
      </c>
      <c r="AJ22" s="42">
        <f t="shared" si="8"/>
        <v>4</v>
      </c>
      <c r="AK22" s="45">
        <f t="shared" si="9"/>
        <v>60</v>
      </c>
    </row>
    <row r="23" spans="1:37" s="31" customFormat="1" ht="17.25" x14ac:dyDescent="0.3">
      <c r="A23" s="110"/>
      <c r="B23" s="107" t="s">
        <v>61</v>
      </c>
      <c r="C23" s="107"/>
      <c r="D23" s="119"/>
      <c r="E23" s="42">
        <v>42</v>
      </c>
      <c r="F23" s="44"/>
      <c r="G23" s="42">
        <f t="shared" si="4"/>
        <v>42</v>
      </c>
      <c r="H23" s="43">
        <v>14</v>
      </c>
      <c r="I23" s="44">
        <v>8</v>
      </c>
      <c r="J23" s="44"/>
      <c r="K23" s="42">
        <v>2</v>
      </c>
      <c r="L23" s="42"/>
      <c r="M23" s="42"/>
      <c r="N23" s="44">
        <v>12</v>
      </c>
      <c r="O23" s="44"/>
      <c r="P23" s="42"/>
      <c r="Q23" s="54"/>
      <c r="R23" s="42"/>
      <c r="S23" s="44">
        <f t="shared" si="5"/>
        <v>36</v>
      </c>
      <c r="T23" s="44"/>
      <c r="U23" s="44"/>
      <c r="V23" s="54"/>
      <c r="W23" s="44">
        <v>6</v>
      </c>
      <c r="X23" s="44"/>
      <c r="Y23" s="42"/>
      <c r="Z23" s="44"/>
      <c r="AA23" s="42">
        <f t="shared" si="6"/>
        <v>6</v>
      </c>
      <c r="AB23" s="42">
        <f t="shared" si="7"/>
        <v>42</v>
      </c>
      <c r="AC23" s="42" t="s">
        <v>45</v>
      </c>
      <c r="AD23" s="42"/>
      <c r="AE23" s="42"/>
      <c r="AF23" s="42"/>
      <c r="AG23" s="42"/>
      <c r="AH23" s="42"/>
      <c r="AI23" s="42">
        <v>2</v>
      </c>
      <c r="AJ23" s="42">
        <f t="shared" si="8"/>
        <v>2</v>
      </c>
      <c r="AK23" s="45">
        <f t="shared" si="9"/>
        <v>44</v>
      </c>
    </row>
    <row r="24" spans="1:37" s="31" customFormat="1" ht="17.25" x14ac:dyDescent="0.3">
      <c r="A24" s="110"/>
      <c r="B24" s="107" t="s">
        <v>62</v>
      </c>
      <c r="C24" s="107"/>
      <c r="D24" s="119"/>
      <c r="E24" s="42">
        <v>45</v>
      </c>
      <c r="F24" s="44"/>
      <c r="G24" s="42">
        <f t="shared" si="4"/>
        <v>45</v>
      </c>
      <c r="H24" s="43">
        <v>11</v>
      </c>
      <c r="I24" s="44">
        <v>7</v>
      </c>
      <c r="J24" s="44"/>
      <c r="K24" s="42">
        <v>2</v>
      </c>
      <c r="L24" s="42"/>
      <c r="M24" s="42"/>
      <c r="N24" s="44">
        <v>12</v>
      </c>
      <c r="O24" s="44">
        <v>4</v>
      </c>
      <c r="P24" s="42"/>
      <c r="Q24" s="54"/>
      <c r="R24" s="42"/>
      <c r="S24" s="44">
        <f t="shared" si="5"/>
        <v>36</v>
      </c>
      <c r="T24" s="44">
        <v>9</v>
      </c>
      <c r="U24" s="44"/>
      <c r="V24" s="54"/>
      <c r="W24" s="44"/>
      <c r="X24" s="44"/>
      <c r="Y24" s="42"/>
      <c r="Z24" s="44"/>
      <c r="AA24" s="42">
        <f t="shared" si="6"/>
        <v>9</v>
      </c>
      <c r="AB24" s="42">
        <f t="shared" si="7"/>
        <v>45</v>
      </c>
      <c r="AC24" s="42" t="s">
        <v>45</v>
      </c>
      <c r="AD24" s="42"/>
      <c r="AE24" s="42"/>
      <c r="AF24" s="42"/>
      <c r="AG24" s="42"/>
      <c r="AH24" s="42"/>
      <c r="AI24" s="42">
        <v>2</v>
      </c>
      <c r="AJ24" s="42">
        <f t="shared" si="8"/>
        <v>2</v>
      </c>
      <c r="AK24" s="45">
        <f t="shared" si="9"/>
        <v>47</v>
      </c>
    </row>
    <row r="25" spans="1:37" s="31" customFormat="1" ht="17.25" x14ac:dyDescent="0.3">
      <c r="A25" s="110"/>
      <c r="B25" s="107" t="s">
        <v>63</v>
      </c>
      <c r="C25" s="107"/>
      <c r="D25" s="119"/>
      <c r="E25" s="42">
        <v>27</v>
      </c>
      <c r="F25" s="44"/>
      <c r="G25" s="42">
        <f t="shared" si="4"/>
        <v>27</v>
      </c>
      <c r="H25" s="43">
        <v>7</v>
      </c>
      <c r="I25" s="44">
        <v>4</v>
      </c>
      <c r="J25" s="44"/>
      <c r="K25" s="42">
        <v>1</v>
      </c>
      <c r="L25" s="42"/>
      <c r="M25" s="42"/>
      <c r="N25" s="44">
        <v>10</v>
      </c>
      <c r="O25" s="44"/>
      <c r="P25" s="42"/>
      <c r="Q25" s="54"/>
      <c r="R25" s="42"/>
      <c r="S25" s="44">
        <f t="shared" si="5"/>
        <v>22</v>
      </c>
      <c r="T25" s="44">
        <v>5</v>
      </c>
      <c r="U25" s="44"/>
      <c r="V25" s="54"/>
      <c r="W25" s="44"/>
      <c r="X25" s="44"/>
      <c r="Y25" s="42"/>
      <c r="Z25" s="44"/>
      <c r="AA25" s="42">
        <f t="shared" si="6"/>
        <v>5</v>
      </c>
      <c r="AB25" s="42">
        <f t="shared" si="7"/>
        <v>27</v>
      </c>
      <c r="AC25" s="42" t="s">
        <v>45</v>
      </c>
      <c r="AD25" s="42">
        <v>2</v>
      </c>
      <c r="AE25" s="42"/>
      <c r="AF25" s="42"/>
      <c r="AG25" s="42"/>
      <c r="AH25" s="42"/>
      <c r="AI25" s="42">
        <v>2</v>
      </c>
      <c r="AJ25" s="42">
        <f t="shared" si="8"/>
        <v>4</v>
      </c>
      <c r="AK25" s="45">
        <f t="shared" si="9"/>
        <v>31</v>
      </c>
    </row>
    <row r="26" spans="1:37" ht="17.25" x14ac:dyDescent="0.3">
      <c r="A26" s="105" t="s">
        <v>64</v>
      </c>
      <c r="B26" s="106"/>
      <c r="C26" s="106"/>
      <c r="D26" s="9"/>
      <c r="E26" s="46">
        <f>SUM(E12:E25)</f>
        <v>847</v>
      </c>
      <c r="F26" s="46">
        <f t="shared" ref="F26:AB26" si="10">SUM(F12:F25)</f>
        <v>0</v>
      </c>
      <c r="G26" s="46">
        <f t="shared" si="10"/>
        <v>847</v>
      </c>
      <c r="H26" s="46">
        <f t="shared" si="10"/>
        <v>225</v>
      </c>
      <c r="I26" s="46">
        <f t="shared" si="10"/>
        <v>162</v>
      </c>
      <c r="J26" s="46">
        <f t="shared" si="10"/>
        <v>0</v>
      </c>
      <c r="K26" s="46">
        <f t="shared" si="10"/>
        <v>23</v>
      </c>
      <c r="L26" s="46">
        <f t="shared" si="10"/>
        <v>13</v>
      </c>
      <c r="M26" s="46">
        <f t="shared" si="10"/>
        <v>0</v>
      </c>
      <c r="N26" s="46">
        <f t="shared" si="10"/>
        <v>236</v>
      </c>
      <c r="O26" s="46">
        <f t="shared" si="10"/>
        <v>8</v>
      </c>
      <c r="P26" s="46">
        <f t="shared" si="10"/>
        <v>0</v>
      </c>
      <c r="Q26" s="46"/>
      <c r="R26" s="46">
        <f t="shared" si="10"/>
        <v>0</v>
      </c>
      <c r="S26" s="46">
        <f t="shared" si="10"/>
        <v>667</v>
      </c>
      <c r="T26" s="46">
        <f t="shared" si="10"/>
        <v>132</v>
      </c>
      <c r="U26" s="46">
        <f t="shared" si="10"/>
        <v>0</v>
      </c>
      <c r="V26" s="46"/>
      <c r="W26" s="46">
        <f t="shared" si="10"/>
        <v>48</v>
      </c>
      <c r="X26" s="46">
        <f t="shared" si="10"/>
        <v>0</v>
      </c>
      <c r="Y26" s="46">
        <f t="shared" si="10"/>
        <v>0</v>
      </c>
      <c r="Z26" s="46">
        <f t="shared" si="10"/>
        <v>0</v>
      </c>
      <c r="AA26" s="46">
        <f t="shared" si="10"/>
        <v>180</v>
      </c>
      <c r="AB26" s="46">
        <f t="shared" si="10"/>
        <v>847</v>
      </c>
      <c r="AC26" s="46">
        <v>3</v>
      </c>
      <c r="AD26" s="46">
        <f t="shared" ref="AD26:AI26" si="11">SUM(AD12:AD25)</f>
        <v>3</v>
      </c>
      <c r="AE26" s="46">
        <f t="shared" si="11"/>
        <v>9</v>
      </c>
      <c r="AF26" s="46">
        <f t="shared" si="11"/>
        <v>0</v>
      </c>
      <c r="AG26" s="46">
        <f t="shared" si="11"/>
        <v>0</v>
      </c>
      <c r="AH26" s="46">
        <f t="shared" si="11"/>
        <v>0</v>
      </c>
      <c r="AI26" s="46">
        <f t="shared" si="11"/>
        <v>34</v>
      </c>
      <c r="AJ26" s="46">
        <f>SUM(AC26:AI26)</f>
        <v>49</v>
      </c>
      <c r="AK26" s="47">
        <f>SUM(AB26,AJ26)</f>
        <v>896</v>
      </c>
    </row>
    <row r="27" spans="1:37" s="31" customFormat="1" ht="17.25" x14ac:dyDescent="0.3">
      <c r="A27" s="116" t="s">
        <v>65</v>
      </c>
      <c r="B27" s="158" t="s">
        <v>66</v>
      </c>
      <c r="C27" s="159"/>
      <c r="D27" s="132" t="s">
        <v>67</v>
      </c>
      <c r="E27" s="42">
        <v>214</v>
      </c>
      <c r="F27" s="44"/>
      <c r="G27" s="42">
        <f>SUM(E27:F27)</f>
        <v>214</v>
      </c>
      <c r="H27" s="43">
        <v>126</v>
      </c>
      <c r="I27" s="44">
        <v>48</v>
      </c>
      <c r="J27" s="44"/>
      <c r="K27" s="42"/>
      <c r="L27" s="42"/>
      <c r="M27" s="42"/>
      <c r="N27" s="44"/>
      <c r="O27" s="44">
        <v>40</v>
      </c>
      <c r="P27" s="42"/>
      <c r="Q27" s="54"/>
      <c r="R27" s="42"/>
      <c r="S27" s="44">
        <f>SUM(H27:R27)</f>
        <v>214</v>
      </c>
      <c r="T27" s="44"/>
      <c r="U27" s="44"/>
      <c r="V27" s="54"/>
      <c r="W27" s="44"/>
      <c r="X27" s="44"/>
      <c r="Y27" s="42"/>
      <c r="Z27" s="44"/>
      <c r="AA27" s="42">
        <v>0</v>
      </c>
      <c r="AB27" s="42">
        <f>S27+AA27</f>
        <v>214</v>
      </c>
      <c r="AC27" s="42" t="s">
        <v>45</v>
      </c>
      <c r="AD27" s="42">
        <v>4</v>
      </c>
      <c r="AE27" s="42"/>
      <c r="AF27" s="42"/>
      <c r="AG27" s="55"/>
      <c r="AH27" s="55"/>
      <c r="AI27" s="42"/>
      <c r="AJ27" s="42">
        <f>SUM(AD27:AI27)</f>
        <v>4</v>
      </c>
      <c r="AK27" s="45">
        <f>AB27+AJ27</f>
        <v>218</v>
      </c>
    </row>
    <row r="28" spans="1:37" s="31" customFormat="1" ht="17.25" x14ac:dyDescent="0.3">
      <c r="A28" s="117"/>
      <c r="B28" s="107" t="s">
        <v>68</v>
      </c>
      <c r="C28" s="107"/>
      <c r="D28" s="133"/>
      <c r="E28" s="42">
        <v>21</v>
      </c>
      <c r="F28" s="42"/>
      <c r="G28" s="42">
        <f>SUM(E28:F28)</f>
        <v>21</v>
      </c>
      <c r="H28" s="43">
        <v>7</v>
      </c>
      <c r="I28" s="44">
        <v>3</v>
      </c>
      <c r="J28" s="44"/>
      <c r="K28" s="42"/>
      <c r="L28" s="42"/>
      <c r="M28" s="42"/>
      <c r="N28" s="44"/>
      <c r="O28" s="44">
        <v>7</v>
      </c>
      <c r="P28" s="42"/>
      <c r="Q28" s="54"/>
      <c r="R28" s="42"/>
      <c r="S28" s="44">
        <f>SUM(H28:R28)</f>
        <v>17</v>
      </c>
      <c r="T28" s="44"/>
      <c r="U28" s="44"/>
      <c r="V28" s="54"/>
      <c r="W28" s="44"/>
      <c r="X28" s="44"/>
      <c r="Y28" s="42"/>
      <c r="Z28" s="44">
        <v>4</v>
      </c>
      <c r="AA28" s="42">
        <f>SUM(T28:Z28)</f>
        <v>4</v>
      </c>
      <c r="AB28" s="42">
        <f>S28+AA28</f>
        <v>21</v>
      </c>
      <c r="AC28" s="42" t="s">
        <v>45</v>
      </c>
      <c r="AD28" s="42"/>
      <c r="AE28" s="42"/>
      <c r="AF28" s="42"/>
      <c r="AG28" s="44"/>
      <c r="AH28" s="44"/>
      <c r="AI28" s="42">
        <v>2</v>
      </c>
      <c r="AJ28" s="42">
        <f>SUM(AD28:AI28)</f>
        <v>2</v>
      </c>
      <c r="AK28" s="45">
        <f>AB28+AJ28</f>
        <v>23</v>
      </c>
    </row>
    <row r="29" spans="1:37" s="31" customFormat="1" ht="17.25" x14ac:dyDescent="0.3">
      <c r="A29" s="117"/>
      <c r="B29" s="120" t="s">
        <v>69</v>
      </c>
      <c r="C29" s="121"/>
      <c r="D29" s="133"/>
      <c r="E29" s="42">
        <v>50</v>
      </c>
      <c r="F29" s="44">
        <v>1</v>
      </c>
      <c r="G29" s="42">
        <f>SUM(E29:F29)</f>
        <v>51</v>
      </c>
      <c r="H29" s="43">
        <v>30</v>
      </c>
      <c r="I29" s="44">
        <v>7</v>
      </c>
      <c r="J29" s="44"/>
      <c r="K29" s="42"/>
      <c r="L29" s="42"/>
      <c r="M29" s="42"/>
      <c r="N29" s="44"/>
      <c r="O29" s="44">
        <v>9</v>
      </c>
      <c r="P29" s="42"/>
      <c r="Q29" s="54"/>
      <c r="R29" s="42"/>
      <c r="S29" s="44">
        <f>SUM(H29:R29)</f>
        <v>46</v>
      </c>
      <c r="T29" s="44"/>
      <c r="U29" s="44"/>
      <c r="V29" s="54"/>
      <c r="W29" s="44"/>
      <c r="X29" s="44"/>
      <c r="Y29" s="42"/>
      <c r="Z29" s="44">
        <v>5</v>
      </c>
      <c r="AA29" s="42">
        <f>SUM(T29:Z29)</f>
        <v>5</v>
      </c>
      <c r="AB29" s="42">
        <f>S29+AA29</f>
        <v>51</v>
      </c>
      <c r="AC29" s="42" t="s">
        <v>45</v>
      </c>
      <c r="AD29" s="42"/>
      <c r="AE29" s="42"/>
      <c r="AF29" s="42"/>
      <c r="AG29" s="44"/>
      <c r="AH29" s="44"/>
      <c r="AI29" s="42">
        <v>1</v>
      </c>
      <c r="AJ29" s="42">
        <f>SUM(AD29:AI29)</f>
        <v>1</v>
      </c>
      <c r="AK29" s="45">
        <f>AB29+AJ29</f>
        <v>52</v>
      </c>
    </row>
    <row r="30" spans="1:37" s="31" customFormat="1" ht="17.25" x14ac:dyDescent="0.3">
      <c r="A30" s="117"/>
      <c r="B30" s="107" t="s">
        <v>70</v>
      </c>
      <c r="C30" s="107"/>
      <c r="D30" s="133"/>
      <c r="E30" s="42">
        <v>40</v>
      </c>
      <c r="F30" s="44"/>
      <c r="G30" s="42">
        <f>SUM(E30:F30)</f>
        <v>40</v>
      </c>
      <c r="H30" s="43">
        <v>24</v>
      </c>
      <c r="I30" s="44">
        <v>8</v>
      </c>
      <c r="J30" s="44"/>
      <c r="K30" s="42"/>
      <c r="L30" s="42"/>
      <c r="M30" s="42"/>
      <c r="N30" s="44"/>
      <c r="O30" s="44">
        <v>8</v>
      </c>
      <c r="P30" s="42"/>
      <c r="Q30" s="54"/>
      <c r="R30" s="42"/>
      <c r="S30" s="44">
        <f>SUM(H30:R30)</f>
        <v>40</v>
      </c>
      <c r="T30" s="44"/>
      <c r="U30" s="44"/>
      <c r="V30" s="54"/>
      <c r="W30" s="44"/>
      <c r="X30" s="44"/>
      <c r="Y30" s="42"/>
      <c r="Z30" s="44"/>
      <c r="AA30" s="42">
        <f>SUM(T30:Z30)</f>
        <v>0</v>
      </c>
      <c r="AB30" s="42">
        <f>S30+AA30</f>
        <v>40</v>
      </c>
      <c r="AC30" s="42" t="s">
        <v>45</v>
      </c>
      <c r="AD30" s="42"/>
      <c r="AE30" s="42"/>
      <c r="AF30" s="42"/>
      <c r="AG30" s="44"/>
      <c r="AH30" s="44"/>
      <c r="AI30" s="42">
        <v>1</v>
      </c>
      <c r="AJ30" s="42">
        <f>SUM(AD30:AI30)</f>
        <v>1</v>
      </c>
      <c r="AK30" s="45">
        <f>AB30+AJ30</f>
        <v>41</v>
      </c>
    </row>
    <row r="31" spans="1:37" s="31" customFormat="1" ht="17.25" x14ac:dyDescent="0.3">
      <c r="A31" s="118"/>
      <c r="B31" s="107" t="s">
        <v>71</v>
      </c>
      <c r="C31" s="107"/>
      <c r="D31" s="134"/>
      <c r="E31" s="42">
        <v>1</v>
      </c>
      <c r="F31" s="44"/>
      <c r="G31" s="42">
        <f>SUM(E31:F31)</f>
        <v>1</v>
      </c>
      <c r="H31" s="43">
        <v>1</v>
      </c>
      <c r="I31" s="44"/>
      <c r="J31" s="44"/>
      <c r="K31" s="42"/>
      <c r="L31" s="42"/>
      <c r="M31" s="42"/>
      <c r="N31" s="44"/>
      <c r="O31" s="44"/>
      <c r="P31" s="42"/>
      <c r="Q31" s="54"/>
      <c r="R31" s="42"/>
      <c r="S31" s="44">
        <f>SUM(H31:R31)</f>
        <v>1</v>
      </c>
      <c r="T31" s="44"/>
      <c r="U31" s="44"/>
      <c r="V31" s="54"/>
      <c r="W31" s="44"/>
      <c r="X31" s="44"/>
      <c r="Y31" s="42"/>
      <c r="Z31" s="44"/>
      <c r="AA31" s="42">
        <f>SUM(T31:Z31)</f>
        <v>0</v>
      </c>
      <c r="AB31" s="42">
        <f>S31+AA31</f>
        <v>1</v>
      </c>
      <c r="AC31" s="42"/>
      <c r="AD31" s="42"/>
      <c r="AE31" s="42"/>
      <c r="AF31" s="42">
        <v>10</v>
      </c>
      <c r="AG31" s="42">
        <v>5</v>
      </c>
      <c r="AH31" s="42"/>
      <c r="AI31" s="42"/>
      <c r="AJ31" s="42">
        <f>SUM(AD31:AI31)</f>
        <v>15</v>
      </c>
      <c r="AK31" s="45">
        <f>AB31+AJ31</f>
        <v>16</v>
      </c>
    </row>
    <row r="32" spans="1:37" ht="17.25" x14ac:dyDescent="0.3">
      <c r="A32" s="105" t="s">
        <v>72</v>
      </c>
      <c r="B32" s="106"/>
      <c r="C32" s="106"/>
      <c r="D32" s="9"/>
      <c r="E32" s="46">
        <f>SUM(E27:E31)</f>
        <v>326</v>
      </c>
      <c r="F32" s="46">
        <f t="shared" ref="F32:AB32" si="12">SUM(F27:F31)</f>
        <v>1</v>
      </c>
      <c r="G32" s="46">
        <f t="shared" si="12"/>
        <v>327</v>
      </c>
      <c r="H32" s="46">
        <f t="shared" si="12"/>
        <v>188</v>
      </c>
      <c r="I32" s="46">
        <f t="shared" si="12"/>
        <v>66</v>
      </c>
      <c r="J32" s="46">
        <f t="shared" si="12"/>
        <v>0</v>
      </c>
      <c r="K32" s="46">
        <f t="shared" si="12"/>
        <v>0</v>
      </c>
      <c r="L32" s="46">
        <f t="shared" si="12"/>
        <v>0</v>
      </c>
      <c r="M32" s="46">
        <f t="shared" si="12"/>
        <v>0</v>
      </c>
      <c r="N32" s="46">
        <f t="shared" si="12"/>
        <v>0</v>
      </c>
      <c r="O32" s="46">
        <f t="shared" si="12"/>
        <v>64</v>
      </c>
      <c r="P32" s="46">
        <f t="shared" si="12"/>
        <v>0</v>
      </c>
      <c r="Q32" s="46"/>
      <c r="R32" s="46">
        <f t="shared" si="12"/>
        <v>0</v>
      </c>
      <c r="S32" s="46">
        <f t="shared" si="12"/>
        <v>318</v>
      </c>
      <c r="T32" s="46">
        <f t="shared" si="12"/>
        <v>0</v>
      </c>
      <c r="U32" s="46">
        <f t="shared" si="12"/>
        <v>0</v>
      </c>
      <c r="V32" s="46"/>
      <c r="W32" s="46">
        <f t="shared" si="12"/>
        <v>0</v>
      </c>
      <c r="X32" s="46">
        <f t="shared" si="12"/>
        <v>0</v>
      </c>
      <c r="Y32" s="46">
        <f t="shared" si="12"/>
        <v>0</v>
      </c>
      <c r="Z32" s="46">
        <f t="shared" si="12"/>
        <v>9</v>
      </c>
      <c r="AA32" s="46">
        <f t="shared" si="12"/>
        <v>9</v>
      </c>
      <c r="AB32" s="46">
        <f t="shared" si="12"/>
        <v>327</v>
      </c>
      <c r="AC32" s="46">
        <v>1</v>
      </c>
      <c r="AD32" s="46">
        <f>SUM(AD27:AD31)</f>
        <v>4</v>
      </c>
      <c r="AE32" s="46">
        <f>SUM(AE27:AE31)</f>
        <v>0</v>
      </c>
      <c r="AF32" s="46">
        <f>SUM(AF27:AF31)</f>
        <v>10</v>
      </c>
      <c r="AG32" s="46">
        <f>SUM(AG27:AG31)</f>
        <v>5</v>
      </c>
      <c r="AH32" s="46">
        <v>0</v>
      </c>
      <c r="AI32" s="46">
        <f>SUM(AI27:AI31)</f>
        <v>4</v>
      </c>
      <c r="AJ32" s="46">
        <f>SUM(AC32:AI32)</f>
        <v>24</v>
      </c>
      <c r="AK32" s="47">
        <f>SUM(AB32,AJ32)</f>
        <v>351</v>
      </c>
    </row>
    <row r="33" spans="1:37" s="31" customFormat="1" ht="17.25" x14ac:dyDescent="0.3">
      <c r="A33" s="116" t="s">
        <v>73</v>
      </c>
      <c r="B33" s="107" t="s">
        <v>74</v>
      </c>
      <c r="C33" s="107"/>
      <c r="D33" s="145" t="s">
        <v>67</v>
      </c>
      <c r="E33" s="42">
        <v>25</v>
      </c>
      <c r="F33" s="44"/>
      <c r="G33" s="42">
        <f t="shared" ref="G33:G42" si="13">SUM(E33:F33)</f>
        <v>25</v>
      </c>
      <c r="H33" s="43">
        <v>5</v>
      </c>
      <c r="I33" s="44">
        <v>3</v>
      </c>
      <c r="J33" s="44"/>
      <c r="K33" s="42">
        <v>1</v>
      </c>
      <c r="L33" s="42"/>
      <c r="M33" s="42"/>
      <c r="N33" s="44">
        <v>9</v>
      </c>
      <c r="O33" s="44"/>
      <c r="P33" s="42"/>
      <c r="Q33" s="54"/>
      <c r="R33" s="42"/>
      <c r="S33" s="44">
        <f t="shared" ref="S33:S46" si="14">SUM(H33:R33)</f>
        <v>18</v>
      </c>
      <c r="T33" s="44"/>
      <c r="U33" s="44"/>
      <c r="V33" s="54"/>
      <c r="W33" s="44">
        <v>7</v>
      </c>
      <c r="X33" s="44"/>
      <c r="Y33" s="42"/>
      <c r="Z33" s="44"/>
      <c r="AA33" s="42">
        <f t="shared" ref="AA33:AA46" si="15">SUM(T33:Z33)</f>
        <v>7</v>
      </c>
      <c r="AB33" s="42">
        <f t="shared" ref="AB33:AB46" si="16">S33+AA33</f>
        <v>25</v>
      </c>
      <c r="AC33" s="42" t="s">
        <v>45</v>
      </c>
      <c r="AD33" s="42">
        <v>2</v>
      </c>
      <c r="AE33" s="42"/>
      <c r="AF33" s="42"/>
      <c r="AG33" s="42"/>
      <c r="AH33" s="42"/>
      <c r="AI33" s="42">
        <v>2</v>
      </c>
      <c r="AJ33" s="42">
        <f t="shared" ref="AJ33:AJ46" si="17">SUM(AD33:AI33)</f>
        <v>4</v>
      </c>
      <c r="AK33" s="45">
        <f t="shared" ref="AK33:AK46" si="18">AB33+AJ33</f>
        <v>29</v>
      </c>
    </row>
    <row r="34" spans="1:37" s="31" customFormat="1" ht="17.25" x14ac:dyDescent="0.3">
      <c r="A34" s="117"/>
      <c r="B34" s="107" t="s">
        <v>75</v>
      </c>
      <c r="C34" s="107"/>
      <c r="D34" s="146"/>
      <c r="E34" s="42">
        <v>24</v>
      </c>
      <c r="F34" s="44"/>
      <c r="G34" s="42">
        <f t="shared" si="13"/>
        <v>24</v>
      </c>
      <c r="H34" s="43">
        <v>5</v>
      </c>
      <c r="I34" s="44">
        <v>3</v>
      </c>
      <c r="J34" s="44"/>
      <c r="K34" s="42"/>
      <c r="L34" s="42"/>
      <c r="M34" s="42"/>
      <c r="N34" s="44">
        <v>8</v>
      </c>
      <c r="O34" s="44"/>
      <c r="P34" s="42">
        <v>5</v>
      </c>
      <c r="Q34" s="54"/>
      <c r="R34" s="42"/>
      <c r="S34" s="44">
        <f t="shared" si="14"/>
        <v>21</v>
      </c>
      <c r="T34" s="44"/>
      <c r="U34" s="44"/>
      <c r="V34" s="54"/>
      <c r="W34" s="44">
        <v>3</v>
      </c>
      <c r="X34" s="44"/>
      <c r="Y34" s="42"/>
      <c r="Z34" s="44"/>
      <c r="AA34" s="42">
        <f t="shared" si="15"/>
        <v>3</v>
      </c>
      <c r="AB34" s="42">
        <f t="shared" si="16"/>
        <v>24</v>
      </c>
      <c r="AC34" s="42" t="s">
        <v>45</v>
      </c>
      <c r="AD34" s="42">
        <v>2</v>
      </c>
      <c r="AE34" s="42"/>
      <c r="AF34" s="42"/>
      <c r="AG34" s="42"/>
      <c r="AH34" s="42"/>
      <c r="AI34" s="42">
        <v>2</v>
      </c>
      <c r="AJ34" s="42">
        <f t="shared" si="17"/>
        <v>4</v>
      </c>
      <c r="AK34" s="45">
        <f t="shared" si="18"/>
        <v>28</v>
      </c>
    </row>
    <row r="35" spans="1:37" s="31" customFormat="1" ht="17.25" x14ac:dyDescent="0.3">
      <c r="A35" s="117"/>
      <c r="B35" s="107" t="s">
        <v>76</v>
      </c>
      <c r="C35" s="107"/>
      <c r="D35" s="146"/>
      <c r="E35" s="42">
        <v>24</v>
      </c>
      <c r="F35" s="44"/>
      <c r="G35" s="42">
        <f t="shared" si="13"/>
        <v>24</v>
      </c>
      <c r="H35" s="43">
        <v>5</v>
      </c>
      <c r="I35" s="44">
        <v>3</v>
      </c>
      <c r="J35" s="44"/>
      <c r="K35" s="42">
        <v>1</v>
      </c>
      <c r="L35" s="42"/>
      <c r="M35" s="42"/>
      <c r="N35" s="44">
        <v>11</v>
      </c>
      <c r="O35" s="44"/>
      <c r="P35" s="42"/>
      <c r="Q35" s="54"/>
      <c r="R35" s="42"/>
      <c r="S35" s="44">
        <f t="shared" si="14"/>
        <v>20</v>
      </c>
      <c r="T35" s="44"/>
      <c r="U35" s="44"/>
      <c r="V35" s="54"/>
      <c r="W35" s="44">
        <v>4</v>
      </c>
      <c r="X35" s="44"/>
      <c r="Y35" s="42"/>
      <c r="Z35" s="44"/>
      <c r="AA35" s="42">
        <f t="shared" si="15"/>
        <v>4</v>
      </c>
      <c r="AB35" s="42">
        <f t="shared" si="16"/>
        <v>24</v>
      </c>
      <c r="AC35" s="42" t="s">
        <v>45</v>
      </c>
      <c r="AD35" s="42">
        <v>1</v>
      </c>
      <c r="AE35" s="42"/>
      <c r="AF35" s="42"/>
      <c r="AG35" s="42"/>
      <c r="AH35" s="42"/>
      <c r="AI35" s="42">
        <v>2</v>
      </c>
      <c r="AJ35" s="42">
        <f t="shared" si="17"/>
        <v>3</v>
      </c>
      <c r="AK35" s="45">
        <f t="shared" si="18"/>
        <v>27</v>
      </c>
    </row>
    <row r="36" spans="1:37" s="31" customFormat="1" ht="17.25" x14ac:dyDescent="0.3">
      <c r="A36" s="117"/>
      <c r="B36" s="141" t="s">
        <v>77</v>
      </c>
      <c r="C36" s="141"/>
      <c r="D36" s="146"/>
      <c r="E36" s="42">
        <v>25</v>
      </c>
      <c r="F36" s="44"/>
      <c r="G36" s="42">
        <f t="shared" si="13"/>
        <v>25</v>
      </c>
      <c r="H36" s="43">
        <v>5</v>
      </c>
      <c r="I36" s="44">
        <v>2</v>
      </c>
      <c r="J36" s="44"/>
      <c r="K36" s="42">
        <v>1</v>
      </c>
      <c r="L36" s="42"/>
      <c r="M36" s="42"/>
      <c r="N36" s="44">
        <v>11</v>
      </c>
      <c r="O36" s="44"/>
      <c r="P36" s="42"/>
      <c r="Q36" s="54"/>
      <c r="R36" s="42"/>
      <c r="S36" s="44">
        <f t="shared" si="14"/>
        <v>19</v>
      </c>
      <c r="T36" s="44">
        <v>6</v>
      </c>
      <c r="U36" s="44"/>
      <c r="V36" s="54"/>
      <c r="W36" s="44"/>
      <c r="X36" s="44"/>
      <c r="Y36" s="42"/>
      <c r="Z36" s="44"/>
      <c r="AA36" s="42">
        <f t="shared" si="15"/>
        <v>6</v>
      </c>
      <c r="AB36" s="42">
        <f t="shared" si="16"/>
        <v>25</v>
      </c>
      <c r="AC36" s="42" t="s">
        <v>45</v>
      </c>
      <c r="AD36" s="42"/>
      <c r="AE36" s="42"/>
      <c r="AF36" s="42"/>
      <c r="AG36" s="42"/>
      <c r="AH36" s="42"/>
      <c r="AI36" s="42">
        <v>2</v>
      </c>
      <c r="AJ36" s="42">
        <f t="shared" si="17"/>
        <v>2</v>
      </c>
      <c r="AK36" s="45">
        <f t="shared" si="18"/>
        <v>27</v>
      </c>
    </row>
    <row r="37" spans="1:37" s="31" customFormat="1" ht="17.25" x14ac:dyDescent="0.3">
      <c r="A37" s="117"/>
      <c r="B37" s="141" t="s">
        <v>78</v>
      </c>
      <c r="C37" s="141"/>
      <c r="D37" s="146"/>
      <c r="E37" s="42">
        <v>24</v>
      </c>
      <c r="F37" s="44"/>
      <c r="G37" s="42">
        <f t="shared" si="13"/>
        <v>24</v>
      </c>
      <c r="H37" s="43">
        <v>5</v>
      </c>
      <c r="I37" s="44">
        <v>3</v>
      </c>
      <c r="J37" s="44"/>
      <c r="K37" s="42">
        <v>1</v>
      </c>
      <c r="L37" s="42"/>
      <c r="M37" s="42"/>
      <c r="N37" s="44">
        <v>11</v>
      </c>
      <c r="O37" s="44"/>
      <c r="P37" s="42"/>
      <c r="Q37" s="54"/>
      <c r="R37" s="42"/>
      <c r="S37" s="44">
        <f t="shared" si="14"/>
        <v>20</v>
      </c>
      <c r="T37" s="44">
        <v>4</v>
      </c>
      <c r="U37" s="44"/>
      <c r="V37" s="54"/>
      <c r="W37" s="44"/>
      <c r="X37" s="44"/>
      <c r="Y37" s="42"/>
      <c r="Z37" s="44"/>
      <c r="AA37" s="42">
        <f t="shared" si="15"/>
        <v>4</v>
      </c>
      <c r="AB37" s="42">
        <f t="shared" si="16"/>
        <v>24</v>
      </c>
      <c r="AC37" s="42" t="s">
        <v>45</v>
      </c>
      <c r="AD37" s="42"/>
      <c r="AE37" s="42"/>
      <c r="AF37" s="42"/>
      <c r="AG37" s="42"/>
      <c r="AH37" s="42"/>
      <c r="AI37" s="42">
        <v>2</v>
      </c>
      <c r="AJ37" s="42">
        <f t="shared" si="17"/>
        <v>2</v>
      </c>
      <c r="AK37" s="45">
        <f t="shared" si="18"/>
        <v>26</v>
      </c>
    </row>
    <row r="38" spans="1:37" s="31" customFormat="1" ht="17.25" x14ac:dyDescent="0.3">
      <c r="A38" s="117"/>
      <c r="B38" s="107" t="s">
        <v>79</v>
      </c>
      <c r="C38" s="107"/>
      <c r="D38" s="146"/>
      <c r="E38" s="42">
        <v>25</v>
      </c>
      <c r="F38" s="44"/>
      <c r="G38" s="42">
        <f t="shared" si="13"/>
        <v>25</v>
      </c>
      <c r="H38" s="43">
        <v>5</v>
      </c>
      <c r="I38" s="44">
        <v>3</v>
      </c>
      <c r="J38" s="44"/>
      <c r="K38" s="42">
        <v>1</v>
      </c>
      <c r="L38" s="42"/>
      <c r="M38" s="42"/>
      <c r="N38" s="44">
        <v>11</v>
      </c>
      <c r="O38" s="44"/>
      <c r="P38" s="42"/>
      <c r="Q38" s="54"/>
      <c r="R38" s="42"/>
      <c r="S38" s="44">
        <f t="shared" si="14"/>
        <v>20</v>
      </c>
      <c r="T38" s="44"/>
      <c r="U38" s="44"/>
      <c r="V38" s="54"/>
      <c r="W38" s="44">
        <v>5</v>
      </c>
      <c r="X38" s="44"/>
      <c r="Y38" s="42"/>
      <c r="Z38" s="44"/>
      <c r="AA38" s="42">
        <f t="shared" si="15"/>
        <v>5</v>
      </c>
      <c r="AB38" s="42">
        <f t="shared" si="16"/>
        <v>25</v>
      </c>
      <c r="AC38" s="42" t="s">
        <v>45</v>
      </c>
      <c r="AD38" s="42">
        <v>1</v>
      </c>
      <c r="AE38" s="42"/>
      <c r="AF38" s="42"/>
      <c r="AG38" s="42"/>
      <c r="AH38" s="42"/>
      <c r="AI38" s="42">
        <v>2</v>
      </c>
      <c r="AJ38" s="42">
        <f t="shared" si="17"/>
        <v>3</v>
      </c>
      <c r="AK38" s="45">
        <f t="shared" si="18"/>
        <v>28</v>
      </c>
    </row>
    <row r="39" spans="1:37" s="31" customFormat="1" ht="17.25" x14ac:dyDescent="0.3">
      <c r="A39" s="117"/>
      <c r="B39" s="141" t="s">
        <v>80</v>
      </c>
      <c r="C39" s="107"/>
      <c r="D39" s="146"/>
      <c r="E39" s="42">
        <v>24</v>
      </c>
      <c r="F39" s="44"/>
      <c r="G39" s="42">
        <f t="shared" si="13"/>
        <v>24</v>
      </c>
      <c r="H39" s="43">
        <v>5</v>
      </c>
      <c r="I39" s="44">
        <v>3</v>
      </c>
      <c r="J39" s="44"/>
      <c r="K39" s="42"/>
      <c r="L39" s="42"/>
      <c r="M39" s="42"/>
      <c r="N39" s="44">
        <v>11</v>
      </c>
      <c r="O39" s="44"/>
      <c r="P39" s="42"/>
      <c r="Q39" s="54"/>
      <c r="R39" s="42"/>
      <c r="S39" s="44">
        <f t="shared" si="14"/>
        <v>19</v>
      </c>
      <c r="T39" s="44">
        <v>5</v>
      </c>
      <c r="U39" s="44"/>
      <c r="V39" s="54"/>
      <c r="W39" s="44"/>
      <c r="X39" s="44"/>
      <c r="Y39" s="42"/>
      <c r="Z39" s="44"/>
      <c r="AA39" s="42">
        <f t="shared" si="15"/>
        <v>5</v>
      </c>
      <c r="AB39" s="42">
        <f t="shared" si="16"/>
        <v>24</v>
      </c>
      <c r="AC39" s="42" t="s">
        <v>45</v>
      </c>
      <c r="AD39" s="42"/>
      <c r="AE39" s="42"/>
      <c r="AF39" s="42"/>
      <c r="AG39" s="42"/>
      <c r="AH39" s="42"/>
      <c r="AI39" s="42">
        <v>2</v>
      </c>
      <c r="AJ39" s="42">
        <f t="shared" si="17"/>
        <v>2</v>
      </c>
      <c r="AK39" s="45">
        <f t="shared" si="18"/>
        <v>26</v>
      </c>
    </row>
    <row r="40" spans="1:37" s="31" customFormat="1" ht="17.25" x14ac:dyDescent="0.3">
      <c r="A40" s="117"/>
      <c r="B40" s="148" t="s">
        <v>81</v>
      </c>
      <c r="C40" s="149"/>
      <c r="D40" s="146"/>
      <c r="E40" s="55">
        <v>30</v>
      </c>
      <c r="F40" s="44"/>
      <c r="G40" s="42">
        <f t="shared" si="13"/>
        <v>30</v>
      </c>
      <c r="H40" s="43">
        <v>8</v>
      </c>
      <c r="I40" s="44">
        <v>5</v>
      </c>
      <c r="J40" s="44"/>
      <c r="K40" s="42">
        <v>1</v>
      </c>
      <c r="L40" s="42"/>
      <c r="M40" s="42"/>
      <c r="N40" s="44">
        <v>11</v>
      </c>
      <c r="O40" s="44"/>
      <c r="P40" s="42"/>
      <c r="Q40" s="54"/>
      <c r="R40" s="42"/>
      <c r="S40" s="44">
        <f t="shared" si="14"/>
        <v>25</v>
      </c>
      <c r="T40" s="44">
        <v>5</v>
      </c>
      <c r="U40" s="44"/>
      <c r="V40" s="54"/>
      <c r="W40" s="44"/>
      <c r="X40" s="44"/>
      <c r="Y40" s="42"/>
      <c r="Z40" s="44"/>
      <c r="AA40" s="42">
        <f t="shared" si="15"/>
        <v>5</v>
      </c>
      <c r="AB40" s="42">
        <f t="shared" si="16"/>
        <v>30</v>
      </c>
      <c r="AC40" s="42" t="s">
        <v>45</v>
      </c>
      <c r="AD40" s="42">
        <v>1</v>
      </c>
      <c r="AE40" s="42"/>
      <c r="AF40" s="42"/>
      <c r="AG40" s="42"/>
      <c r="AH40" s="42"/>
      <c r="AI40" s="42">
        <v>2</v>
      </c>
      <c r="AJ40" s="42">
        <f t="shared" si="17"/>
        <v>3</v>
      </c>
      <c r="AK40" s="45">
        <f t="shared" si="18"/>
        <v>33</v>
      </c>
    </row>
    <row r="41" spans="1:37" s="31" customFormat="1" ht="17.25" x14ac:dyDescent="0.3">
      <c r="A41" s="117"/>
      <c r="B41" s="148" t="s">
        <v>82</v>
      </c>
      <c r="C41" s="149"/>
      <c r="D41" s="146"/>
      <c r="E41" s="42">
        <v>24</v>
      </c>
      <c r="F41" s="44"/>
      <c r="G41" s="42">
        <f t="shared" si="13"/>
        <v>24</v>
      </c>
      <c r="H41" s="43">
        <v>6</v>
      </c>
      <c r="I41" s="44">
        <v>3</v>
      </c>
      <c r="J41" s="44"/>
      <c r="K41" s="42">
        <v>1</v>
      </c>
      <c r="L41" s="42"/>
      <c r="M41" s="42"/>
      <c r="N41" s="44">
        <v>11</v>
      </c>
      <c r="O41" s="44"/>
      <c r="P41" s="42"/>
      <c r="Q41" s="54"/>
      <c r="R41" s="42"/>
      <c r="S41" s="44">
        <f t="shared" si="14"/>
        <v>21</v>
      </c>
      <c r="T41" s="44">
        <v>3</v>
      </c>
      <c r="U41" s="44"/>
      <c r="V41" s="54"/>
      <c r="W41" s="44"/>
      <c r="X41" s="44"/>
      <c r="Y41" s="42"/>
      <c r="Z41" s="44"/>
      <c r="AA41" s="42">
        <f t="shared" si="15"/>
        <v>3</v>
      </c>
      <c r="AB41" s="42">
        <f t="shared" si="16"/>
        <v>24</v>
      </c>
      <c r="AC41" s="42" t="s">
        <v>45</v>
      </c>
      <c r="AD41" s="42">
        <v>1</v>
      </c>
      <c r="AE41" s="42"/>
      <c r="AF41" s="42"/>
      <c r="AG41" s="42"/>
      <c r="AH41" s="42"/>
      <c r="AI41" s="42">
        <v>2</v>
      </c>
      <c r="AJ41" s="42">
        <f t="shared" si="17"/>
        <v>3</v>
      </c>
      <c r="AK41" s="45">
        <f t="shared" si="18"/>
        <v>27</v>
      </c>
    </row>
    <row r="42" spans="1:37" s="31" customFormat="1" ht="17.25" x14ac:dyDescent="0.3">
      <c r="A42" s="117"/>
      <c r="B42" s="141" t="s">
        <v>83</v>
      </c>
      <c r="C42" s="107"/>
      <c r="D42" s="146"/>
      <c r="E42" s="42">
        <v>52</v>
      </c>
      <c r="F42" s="42"/>
      <c r="G42" s="42">
        <f t="shared" si="13"/>
        <v>52</v>
      </c>
      <c r="H42" s="43">
        <v>14</v>
      </c>
      <c r="I42" s="44">
        <v>8</v>
      </c>
      <c r="J42" s="44"/>
      <c r="K42" s="42">
        <v>1</v>
      </c>
      <c r="L42" s="42">
        <v>2</v>
      </c>
      <c r="M42" s="42"/>
      <c r="N42" s="44">
        <v>18</v>
      </c>
      <c r="O42" s="44"/>
      <c r="P42" s="42"/>
      <c r="Q42" s="54"/>
      <c r="R42" s="42"/>
      <c r="S42" s="44">
        <f t="shared" si="14"/>
        <v>43</v>
      </c>
      <c r="T42" s="44"/>
      <c r="U42" s="44"/>
      <c r="V42" s="54"/>
      <c r="W42" s="44">
        <v>9</v>
      </c>
      <c r="X42" s="44"/>
      <c r="Y42" s="42"/>
      <c r="Z42" s="44"/>
      <c r="AA42" s="42">
        <f t="shared" si="15"/>
        <v>9</v>
      </c>
      <c r="AB42" s="42">
        <f t="shared" si="16"/>
        <v>52</v>
      </c>
      <c r="AC42" s="42" t="s">
        <v>84</v>
      </c>
      <c r="AD42" s="42">
        <v>1</v>
      </c>
      <c r="AE42" s="42"/>
      <c r="AF42" s="42"/>
      <c r="AG42" s="42"/>
      <c r="AH42" s="42"/>
      <c r="AI42" s="42">
        <v>4</v>
      </c>
      <c r="AJ42" s="42">
        <f t="shared" si="17"/>
        <v>5</v>
      </c>
      <c r="AK42" s="45">
        <f t="shared" si="18"/>
        <v>57</v>
      </c>
    </row>
    <row r="43" spans="1:37" s="31" customFormat="1" ht="17.25" x14ac:dyDescent="0.3">
      <c r="A43" s="117"/>
      <c r="B43" s="120" t="s">
        <v>85</v>
      </c>
      <c r="C43" s="120"/>
      <c r="D43" s="146"/>
      <c r="E43" s="42">
        <v>20</v>
      </c>
      <c r="F43" s="44"/>
      <c r="G43" s="42">
        <f>SUM(E43:F43)</f>
        <v>20</v>
      </c>
      <c r="H43" s="43">
        <v>4</v>
      </c>
      <c r="I43" s="44">
        <v>3</v>
      </c>
      <c r="J43" s="44"/>
      <c r="K43" s="42">
        <v>1</v>
      </c>
      <c r="L43" s="42"/>
      <c r="M43" s="42"/>
      <c r="N43" s="44">
        <v>8</v>
      </c>
      <c r="O43" s="44"/>
      <c r="P43" s="42"/>
      <c r="Q43" s="54"/>
      <c r="R43" s="42"/>
      <c r="S43" s="44">
        <f t="shared" si="14"/>
        <v>16</v>
      </c>
      <c r="T43" s="44"/>
      <c r="U43" s="44"/>
      <c r="V43" s="54"/>
      <c r="W43" s="44">
        <v>4</v>
      </c>
      <c r="X43" s="44"/>
      <c r="Y43" s="42"/>
      <c r="Z43" s="44"/>
      <c r="AA43" s="42">
        <f t="shared" si="15"/>
        <v>4</v>
      </c>
      <c r="AB43" s="42">
        <f t="shared" si="16"/>
        <v>20</v>
      </c>
      <c r="AC43" s="42" t="s">
        <v>45</v>
      </c>
      <c r="AD43" s="42">
        <v>1</v>
      </c>
      <c r="AE43" s="42"/>
      <c r="AF43" s="42"/>
      <c r="AG43" s="42"/>
      <c r="AH43" s="42"/>
      <c r="AI43" s="42">
        <v>2</v>
      </c>
      <c r="AJ43" s="42">
        <f t="shared" si="17"/>
        <v>3</v>
      </c>
      <c r="AK43" s="45">
        <f t="shared" si="18"/>
        <v>23</v>
      </c>
    </row>
    <row r="44" spans="1:37" s="31" customFormat="1" ht="17.25" x14ac:dyDescent="0.3">
      <c r="A44" s="117"/>
      <c r="B44" s="107" t="s">
        <v>86</v>
      </c>
      <c r="C44" s="107"/>
      <c r="D44" s="147"/>
      <c r="E44" s="42">
        <v>25</v>
      </c>
      <c r="F44" s="44"/>
      <c r="G44" s="42">
        <f>SUM(E44:F44)</f>
        <v>25</v>
      </c>
      <c r="H44" s="43">
        <v>9</v>
      </c>
      <c r="I44" s="44">
        <v>4</v>
      </c>
      <c r="J44" s="44"/>
      <c r="K44" s="42">
        <v>1</v>
      </c>
      <c r="L44" s="42"/>
      <c r="M44" s="42"/>
      <c r="N44" s="44">
        <v>8</v>
      </c>
      <c r="O44" s="44"/>
      <c r="P44" s="42"/>
      <c r="Q44" s="54"/>
      <c r="R44" s="42"/>
      <c r="S44" s="44">
        <f t="shared" si="14"/>
        <v>22</v>
      </c>
      <c r="T44" s="44">
        <v>3</v>
      </c>
      <c r="U44" s="44"/>
      <c r="V44" s="54"/>
      <c r="W44" s="44"/>
      <c r="X44" s="44"/>
      <c r="Y44" s="42"/>
      <c r="Z44" s="44"/>
      <c r="AA44" s="42">
        <f t="shared" si="15"/>
        <v>3</v>
      </c>
      <c r="AB44" s="42">
        <f t="shared" si="16"/>
        <v>25</v>
      </c>
      <c r="AC44" s="42" t="s">
        <v>45</v>
      </c>
      <c r="AD44" s="42"/>
      <c r="AE44" s="42"/>
      <c r="AF44" s="42"/>
      <c r="AG44" s="42"/>
      <c r="AH44" s="42"/>
      <c r="AI44" s="42">
        <v>2</v>
      </c>
      <c r="AJ44" s="42">
        <f t="shared" si="17"/>
        <v>2</v>
      </c>
      <c r="AK44" s="45">
        <f t="shared" si="18"/>
        <v>27</v>
      </c>
    </row>
    <row r="45" spans="1:37" s="31" customFormat="1" ht="17.25" x14ac:dyDescent="0.3">
      <c r="A45" s="117"/>
      <c r="B45" s="107" t="s">
        <v>87</v>
      </c>
      <c r="C45" s="107"/>
      <c r="D45" s="30" t="s">
        <v>44</v>
      </c>
      <c r="E45" s="42">
        <v>25</v>
      </c>
      <c r="F45" s="42"/>
      <c r="G45" s="42">
        <f>SUM(E45:F45)</f>
        <v>25</v>
      </c>
      <c r="H45" s="43">
        <v>6</v>
      </c>
      <c r="I45" s="44">
        <v>5</v>
      </c>
      <c r="J45" s="44"/>
      <c r="K45" s="42">
        <v>1</v>
      </c>
      <c r="L45" s="42"/>
      <c r="M45" s="42"/>
      <c r="N45" s="44">
        <v>9</v>
      </c>
      <c r="O45" s="44"/>
      <c r="P45" s="42"/>
      <c r="Q45" s="54"/>
      <c r="R45" s="42"/>
      <c r="S45" s="44">
        <f t="shared" si="14"/>
        <v>21</v>
      </c>
      <c r="T45" s="44">
        <v>4</v>
      </c>
      <c r="U45" s="44"/>
      <c r="V45" s="54"/>
      <c r="W45" s="44"/>
      <c r="X45" s="44"/>
      <c r="Y45" s="42"/>
      <c r="Z45" s="44"/>
      <c r="AA45" s="42">
        <f t="shared" si="15"/>
        <v>4</v>
      </c>
      <c r="AB45" s="42">
        <f t="shared" si="16"/>
        <v>25</v>
      </c>
      <c r="AC45" s="42" t="s">
        <v>45</v>
      </c>
      <c r="AD45" s="42">
        <v>2</v>
      </c>
      <c r="AE45" s="42"/>
      <c r="AF45" s="42"/>
      <c r="AG45" s="42"/>
      <c r="AH45" s="42"/>
      <c r="AI45" s="42">
        <v>2</v>
      </c>
      <c r="AJ45" s="42">
        <f t="shared" si="17"/>
        <v>4</v>
      </c>
      <c r="AK45" s="45">
        <f t="shared" si="18"/>
        <v>29</v>
      </c>
    </row>
    <row r="46" spans="1:37" s="31" customFormat="1" ht="17.25" x14ac:dyDescent="0.3">
      <c r="A46" s="117"/>
      <c r="B46" s="148" t="s">
        <v>88</v>
      </c>
      <c r="C46" s="149"/>
      <c r="D46" s="33" t="s">
        <v>67</v>
      </c>
      <c r="E46" s="55">
        <v>47</v>
      </c>
      <c r="F46" s="44"/>
      <c r="G46" s="42">
        <f>SUM(E46:F46)</f>
        <v>47</v>
      </c>
      <c r="H46" s="43">
        <v>14</v>
      </c>
      <c r="I46" s="44">
        <v>7</v>
      </c>
      <c r="J46" s="44"/>
      <c r="K46" s="42"/>
      <c r="L46" s="42"/>
      <c r="M46" s="42"/>
      <c r="N46" s="44">
        <v>18</v>
      </c>
      <c r="O46" s="44"/>
      <c r="P46" s="42"/>
      <c r="Q46" s="54"/>
      <c r="R46" s="42"/>
      <c r="S46" s="44">
        <f t="shared" si="14"/>
        <v>39</v>
      </c>
      <c r="T46" s="44">
        <v>8</v>
      </c>
      <c r="U46" s="44"/>
      <c r="V46" s="54"/>
      <c r="W46" s="44"/>
      <c r="X46" s="44"/>
      <c r="Y46" s="42"/>
      <c r="Z46" s="44"/>
      <c r="AA46" s="42">
        <f t="shared" si="15"/>
        <v>8</v>
      </c>
      <c r="AB46" s="55">
        <f t="shared" si="16"/>
        <v>47</v>
      </c>
      <c r="AC46" s="42" t="s">
        <v>45</v>
      </c>
      <c r="AD46" s="42"/>
      <c r="AE46" s="42"/>
      <c r="AF46" s="42"/>
      <c r="AG46" s="42"/>
      <c r="AH46" s="42"/>
      <c r="AI46" s="42">
        <v>2</v>
      </c>
      <c r="AJ46" s="42">
        <f t="shared" si="17"/>
        <v>2</v>
      </c>
      <c r="AK46" s="45">
        <f t="shared" si="18"/>
        <v>49</v>
      </c>
    </row>
    <row r="47" spans="1:37" ht="17.25" x14ac:dyDescent="0.3">
      <c r="A47" s="105" t="s">
        <v>89</v>
      </c>
      <c r="B47" s="106"/>
      <c r="C47" s="106"/>
      <c r="D47" s="9"/>
      <c r="E47" s="46">
        <f>SUM(E33:E46)</f>
        <v>394</v>
      </c>
      <c r="F47" s="46">
        <f t="shared" ref="F47:AB47" si="19">SUM(F33:F46)</f>
        <v>0</v>
      </c>
      <c r="G47" s="46">
        <f t="shared" si="19"/>
        <v>394</v>
      </c>
      <c r="H47" s="46">
        <f t="shared" si="19"/>
        <v>96</v>
      </c>
      <c r="I47" s="46">
        <f t="shared" si="19"/>
        <v>55</v>
      </c>
      <c r="J47" s="46">
        <f t="shared" si="19"/>
        <v>0</v>
      </c>
      <c r="K47" s="46">
        <f t="shared" si="19"/>
        <v>11</v>
      </c>
      <c r="L47" s="46">
        <f t="shared" si="19"/>
        <v>2</v>
      </c>
      <c r="M47" s="46">
        <f t="shared" si="19"/>
        <v>0</v>
      </c>
      <c r="N47" s="46">
        <f t="shared" si="19"/>
        <v>155</v>
      </c>
      <c r="O47" s="46">
        <f t="shared" si="19"/>
        <v>0</v>
      </c>
      <c r="P47" s="46">
        <f t="shared" si="19"/>
        <v>5</v>
      </c>
      <c r="Q47" s="46"/>
      <c r="R47" s="46">
        <f t="shared" si="19"/>
        <v>0</v>
      </c>
      <c r="S47" s="46">
        <f t="shared" si="19"/>
        <v>324</v>
      </c>
      <c r="T47" s="46">
        <f t="shared" si="19"/>
        <v>38</v>
      </c>
      <c r="U47" s="46">
        <f t="shared" si="19"/>
        <v>0</v>
      </c>
      <c r="V47" s="46"/>
      <c r="W47" s="46">
        <f t="shared" si="19"/>
        <v>32</v>
      </c>
      <c r="X47" s="46">
        <f t="shared" si="19"/>
        <v>0</v>
      </c>
      <c r="Y47" s="46">
        <f t="shared" si="19"/>
        <v>0</v>
      </c>
      <c r="Z47" s="46">
        <f t="shared" si="19"/>
        <v>0</v>
      </c>
      <c r="AA47" s="46">
        <f t="shared" si="19"/>
        <v>70</v>
      </c>
      <c r="AB47" s="46">
        <f t="shared" si="19"/>
        <v>394</v>
      </c>
      <c r="AC47" s="46">
        <v>3</v>
      </c>
      <c r="AD47" s="46">
        <f>SUM(AD33:AD46)</f>
        <v>12</v>
      </c>
      <c r="AE47" s="46">
        <f>SUM(AE33:AE46)</f>
        <v>0</v>
      </c>
      <c r="AF47" s="46">
        <f>SUM(AF33:AF46)</f>
        <v>0</v>
      </c>
      <c r="AG47" s="46">
        <f>SUM(AG33:AG46)</f>
        <v>0</v>
      </c>
      <c r="AH47" s="46">
        <v>0</v>
      </c>
      <c r="AI47" s="46">
        <f>SUM(AI33:AI46)</f>
        <v>30</v>
      </c>
      <c r="AJ47" s="46">
        <f>SUM(AC47:AI47)</f>
        <v>45</v>
      </c>
      <c r="AK47" s="47">
        <f>SUM(AB47,AJ47)</f>
        <v>439</v>
      </c>
    </row>
    <row r="48" spans="1:37" s="31" customFormat="1" ht="17.25" x14ac:dyDescent="0.3">
      <c r="A48" s="110" t="s">
        <v>90</v>
      </c>
      <c r="B48" s="141" t="s">
        <v>91</v>
      </c>
      <c r="C48" s="107"/>
      <c r="D48" s="145" t="s">
        <v>92</v>
      </c>
      <c r="E48" s="42">
        <v>19</v>
      </c>
      <c r="F48" s="44"/>
      <c r="G48" s="42">
        <f t="shared" ref="G48:G56" si="20">SUM(E48:F48)</f>
        <v>19</v>
      </c>
      <c r="H48" s="43">
        <v>13</v>
      </c>
      <c r="I48" s="43"/>
      <c r="J48" s="43"/>
      <c r="K48" s="42"/>
      <c r="L48" s="42"/>
      <c r="M48" s="42"/>
      <c r="N48" s="44"/>
      <c r="O48" s="44">
        <v>6</v>
      </c>
      <c r="P48" s="42"/>
      <c r="Q48" s="43"/>
      <c r="R48" s="42"/>
      <c r="S48" s="44">
        <f t="shared" ref="S48:S56" si="21">SUM(H48:R48)</f>
        <v>19</v>
      </c>
      <c r="T48" s="44"/>
      <c r="U48" s="44"/>
      <c r="V48" s="54"/>
      <c r="W48" s="44"/>
      <c r="X48" s="44"/>
      <c r="Y48" s="42"/>
      <c r="Z48" s="44"/>
      <c r="AA48" s="42">
        <f t="shared" ref="AA48:AA56" si="22">SUM(T48:Z48)</f>
        <v>0</v>
      </c>
      <c r="AB48" s="42">
        <f t="shared" ref="AB48:AB56" si="23">S48+AA48</f>
        <v>19</v>
      </c>
      <c r="AC48" s="42" t="s">
        <v>45</v>
      </c>
      <c r="AD48" s="42"/>
      <c r="AE48" s="42"/>
      <c r="AF48" s="42"/>
      <c r="AG48" s="42"/>
      <c r="AH48" s="42"/>
      <c r="AI48" s="42"/>
      <c r="AJ48" s="42">
        <f t="shared" ref="AJ48:AJ56" si="24">SUM(AD48:AI48)</f>
        <v>0</v>
      </c>
      <c r="AK48" s="45">
        <f t="shared" ref="AK48:AK56" si="25">AB48+AJ48</f>
        <v>19</v>
      </c>
    </row>
    <row r="49" spans="1:37" s="31" customFormat="1" ht="17.25" x14ac:dyDescent="0.3">
      <c r="A49" s="110"/>
      <c r="B49" s="141" t="s">
        <v>93</v>
      </c>
      <c r="C49" s="107"/>
      <c r="D49" s="146"/>
      <c r="E49" s="42">
        <v>20</v>
      </c>
      <c r="F49" s="44"/>
      <c r="G49" s="42">
        <f t="shared" si="20"/>
        <v>20</v>
      </c>
      <c r="H49" s="43">
        <v>11</v>
      </c>
      <c r="I49" s="43">
        <v>3</v>
      </c>
      <c r="J49" s="43"/>
      <c r="K49" s="42"/>
      <c r="L49" s="42">
        <v>2</v>
      </c>
      <c r="M49" s="42"/>
      <c r="N49" s="44"/>
      <c r="O49" s="44">
        <v>4</v>
      </c>
      <c r="P49" s="42"/>
      <c r="Q49" s="43"/>
      <c r="R49" s="42"/>
      <c r="S49" s="44">
        <f t="shared" si="21"/>
        <v>20</v>
      </c>
      <c r="T49" s="44"/>
      <c r="U49" s="44"/>
      <c r="V49" s="54"/>
      <c r="W49" s="44"/>
      <c r="X49" s="44"/>
      <c r="Y49" s="42"/>
      <c r="Z49" s="44"/>
      <c r="AA49" s="42">
        <f t="shared" si="22"/>
        <v>0</v>
      </c>
      <c r="AB49" s="42">
        <f t="shared" si="23"/>
        <v>20</v>
      </c>
      <c r="AC49" s="42" t="s">
        <v>45</v>
      </c>
      <c r="AD49" s="42"/>
      <c r="AE49" s="42"/>
      <c r="AF49" s="42"/>
      <c r="AG49" s="42"/>
      <c r="AH49" s="42"/>
      <c r="AI49" s="42">
        <v>1</v>
      </c>
      <c r="AJ49" s="42">
        <f t="shared" si="24"/>
        <v>1</v>
      </c>
      <c r="AK49" s="45">
        <f t="shared" si="25"/>
        <v>21</v>
      </c>
    </row>
    <row r="50" spans="1:37" s="31" customFormat="1" ht="17.25" x14ac:dyDescent="0.3">
      <c r="A50" s="110"/>
      <c r="B50" s="141" t="s">
        <v>94</v>
      </c>
      <c r="C50" s="107"/>
      <c r="D50" s="146"/>
      <c r="E50" s="42">
        <v>22</v>
      </c>
      <c r="F50" s="44"/>
      <c r="G50" s="42">
        <f t="shared" si="20"/>
        <v>22</v>
      </c>
      <c r="H50" s="43">
        <v>10</v>
      </c>
      <c r="I50" s="43">
        <v>4</v>
      </c>
      <c r="J50" s="43"/>
      <c r="K50" s="42"/>
      <c r="L50" s="42"/>
      <c r="M50" s="42"/>
      <c r="N50" s="44"/>
      <c r="O50" s="44">
        <v>8</v>
      </c>
      <c r="P50" s="42"/>
      <c r="Q50" s="43"/>
      <c r="R50" s="42"/>
      <c r="S50" s="44">
        <f t="shared" si="21"/>
        <v>22</v>
      </c>
      <c r="T50" s="44"/>
      <c r="U50" s="44"/>
      <c r="V50" s="54"/>
      <c r="W50" s="44"/>
      <c r="X50" s="44"/>
      <c r="Y50" s="42"/>
      <c r="Z50" s="44"/>
      <c r="AA50" s="42">
        <f t="shared" si="22"/>
        <v>0</v>
      </c>
      <c r="AB50" s="42">
        <f t="shared" si="23"/>
        <v>22</v>
      </c>
      <c r="AC50" s="42" t="s">
        <v>45</v>
      </c>
      <c r="AD50" s="42"/>
      <c r="AE50" s="42"/>
      <c r="AF50" s="42"/>
      <c r="AG50" s="42"/>
      <c r="AH50" s="42"/>
      <c r="AI50" s="42"/>
      <c r="AJ50" s="42">
        <f t="shared" si="24"/>
        <v>0</v>
      </c>
      <c r="AK50" s="45">
        <f t="shared" si="25"/>
        <v>22</v>
      </c>
    </row>
    <row r="51" spans="1:37" s="31" customFormat="1" ht="17.25" x14ac:dyDescent="0.3">
      <c r="A51" s="110"/>
      <c r="B51" s="120" t="s">
        <v>95</v>
      </c>
      <c r="C51" s="120"/>
      <c r="D51" s="146"/>
      <c r="E51" s="42">
        <v>28</v>
      </c>
      <c r="F51" s="42"/>
      <c r="G51" s="42">
        <f t="shared" si="20"/>
        <v>28</v>
      </c>
      <c r="H51" s="43">
        <v>16</v>
      </c>
      <c r="I51" s="43">
        <v>6</v>
      </c>
      <c r="J51" s="43"/>
      <c r="K51" s="42"/>
      <c r="L51" s="42"/>
      <c r="M51" s="42"/>
      <c r="N51" s="44"/>
      <c r="O51" s="44">
        <v>6</v>
      </c>
      <c r="P51" s="42"/>
      <c r="Q51" s="43"/>
      <c r="R51" s="42"/>
      <c r="S51" s="44">
        <f t="shared" si="21"/>
        <v>28</v>
      </c>
      <c r="T51" s="44"/>
      <c r="U51" s="44"/>
      <c r="V51" s="54"/>
      <c r="W51" s="44"/>
      <c r="X51" s="44"/>
      <c r="Y51" s="42"/>
      <c r="Z51" s="44"/>
      <c r="AA51" s="42">
        <f t="shared" si="22"/>
        <v>0</v>
      </c>
      <c r="AB51" s="42">
        <f t="shared" si="23"/>
        <v>28</v>
      </c>
      <c r="AC51" s="42" t="s">
        <v>45</v>
      </c>
      <c r="AD51" s="42">
        <v>1</v>
      </c>
      <c r="AE51" s="42"/>
      <c r="AF51" s="42"/>
      <c r="AG51" s="42"/>
      <c r="AH51" s="42"/>
      <c r="AI51" s="42"/>
      <c r="AJ51" s="42">
        <f t="shared" si="24"/>
        <v>1</v>
      </c>
      <c r="AK51" s="45">
        <f t="shared" si="25"/>
        <v>29</v>
      </c>
    </row>
    <row r="52" spans="1:37" s="31" customFormat="1" ht="17.25" x14ac:dyDescent="0.3">
      <c r="A52" s="110"/>
      <c r="B52" s="141" t="s">
        <v>96</v>
      </c>
      <c r="C52" s="141"/>
      <c r="D52" s="147"/>
      <c r="E52" s="42">
        <v>32</v>
      </c>
      <c r="F52" s="42"/>
      <c r="G52" s="42">
        <f t="shared" si="20"/>
        <v>32</v>
      </c>
      <c r="H52" s="43">
        <v>20</v>
      </c>
      <c r="I52" s="43">
        <v>7</v>
      </c>
      <c r="J52" s="43"/>
      <c r="K52" s="42"/>
      <c r="L52" s="42"/>
      <c r="M52" s="42"/>
      <c r="N52" s="44"/>
      <c r="O52" s="44">
        <v>5</v>
      </c>
      <c r="P52" s="42"/>
      <c r="Q52" s="43"/>
      <c r="R52" s="42"/>
      <c r="S52" s="44">
        <f t="shared" si="21"/>
        <v>32</v>
      </c>
      <c r="T52" s="44"/>
      <c r="U52" s="44"/>
      <c r="V52" s="54"/>
      <c r="W52" s="44"/>
      <c r="X52" s="44"/>
      <c r="Y52" s="42"/>
      <c r="Z52" s="44"/>
      <c r="AA52" s="42">
        <f t="shared" si="22"/>
        <v>0</v>
      </c>
      <c r="AB52" s="42">
        <f t="shared" si="23"/>
        <v>32</v>
      </c>
      <c r="AC52" s="42" t="s">
        <v>45</v>
      </c>
      <c r="AD52" s="42">
        <v>1</v>
      </c>
      <c r="AE52" s="42"/>
      <c r="AF52" s="42"/>
      <c r="AG52" s="42"/>
      <c r="AH52" s="42"/>
      <c r="AI52" s="42"/>
      <c r="AJ52" s="42">
        <f t="shared" si="24"/>
        <v>1</v>
      </c>
      <c r="AK52" s="45">
        <f t="shared" si="25"/>
        <v>33</v>
      </c>
    </row>
    <row r="53" spans="1:37" s="31" customFormat="1" ht="17.25" x14ac:dyDescent="0.3">
      <c r="A53" s="110"/>
      <c r="B53" s="141" t="s">
        <v>97</v>
      </c>
      <c r="C53" s="107"/>
      <c r="D53" s="114" t="s">
        <v>40</v>
      </c>
      <c r="E53" s="151">
        <v>59</v>
      </c>
      <c r="F53" s="152"/>
      <c r="G53" s="155">
        <f t="shared" si="20"/>
        <v>59</v>
      </c>
      <c r="H53" s="43">
        <v>11</v>
      </c>
      <c r="I53" s="43">
        <v>9</v>
      </c>
      <c r="J53" s="43"/>
      <c r="K53" s="42"/>
      <c r="L53" s="42"/>
      <c r="M53" s="42"/>
      <c r="N53" s="44"/>
      <c r="O53" s="44">
        <v>9</v>
      </c>
      <c r="P53" s="42"/>
      <c r="Q53" s="43"/>
      <c r="R53" s="42"/>
      <c r="S53" s="44">
        <f t="shared" si="21"/>
        <v>29</v>
      </c>
      <c r="T53" s="44"/>
      <c r="U53" s="44"/>
      <c r="V53" s="54"/>
      <c r="W53" s="44"/>
      <c r="X53" s="44"/>
      <c r="Y53" s="42"/>
      <c r="Z53" s="44"/>
      <c r="AA53" s="42">
        <f t="shared" si="22"/>
        <v>0</v>
      </c>
      <c r="AB53" s="42">
        <f t="shared" si="23"/>
        <v>29</v>
      </c>
      <c r="AC53" s="42" t="s">
        <v>45</v>
      </c>
      <c r="AD53" s="42">
        <v>2</v>
      </c>
      <c r="AE53" s="42"/>
      <c r="AF53" s="42"/>
      <c r="AG53" s="42"/>
      <c r="AH53" s="42"/>
      <c r="AI53" s="42">
        <v>3</v>
      </c>
      <c r="AJ53" s="42">
        <f t="shared" si="24"/>
        <v>5</v>
      </c>
      <c r="AK53" s="45">
        <f t="shared" si="25"/>
        <v>34</v>
      </c>
    </row>
    <row r="54" spans="1:37" s="31" customFormat="1" ht="17.25" x14ac:dyDescent="0.3">
      <c r="A54" s="110"/>
      <c r="B54" s="28" t="s">
        <v>50</v>
      </c>
      <c r="C54" s="32" t="s">
        <v>98</v>
      </c>
      <c r="D54" s="150"/>
      <c r="E54" s="151"/>
      <c r="F54" s="153"/>
      <c r="G54" s="156"/>
      <c r="H54" s="43">
        <v>15</v>
      </c>
      <c r="I54" s="43"/>
      <c r="J54" s="43"/>
      <c r="K54" s="42"/>
      <c r="L54" s="42"/>
      <c r="M54" s="42"/>
      <c r="N54" s="44"/>
      <c r="O54" s="44"/>
      <c r="P54" s="42"/>
      <c r="Q54" s="43"/>
      <c r="R54" s="42"/>
      <c r="S54" s="44">
        <f t="shared" si="21"/>
        <v>15</v>
      </c>
      <c r="T54" s="44"/>
      <c r="U54" s="44"/>
      <c r="V54" s="54"/>
      <c r="W54" s="44"/>
      <c r="X54" s="44"/>
      <c r="Y54" s="42"/>
      <c r="Z54" s="44"/>
      <c r="AA54" s="42">
        <f t="shared" si="22"/>
        <v>0</v>
      </c>
      <c r="AB54" s="42">
        <f t="shared" si="23"/>
        <v>15</v>
      </c>
      <c r="AC54" s="42"/>
      <c r="AD54" s="42"/>
      <c r="AE54" s="42"/>
      <c r="AF54" s="42"/>
      <c r="AG54" s="42"/>
      <c r="AH54" s="42"/>
      <c r="AI54" s="42"/>
      <c r="AJ54" s="42">
        <f t="shared" si="24"/>
        <v>0</v>
      </c>
      <c r="AK54" s="45">
        <f t="shared" si="25"/>
        <v>15</v>
      </c>
    </row>
    <row r="55" spans="1:37" s="31" customFormat="1" ht="17.25" x14ac:dyDescent="0.3">
      <c r="A55" s="110"/>
      <c r="B55" s="28" t="s">
        <v>50</v>
      </c>
      <c r="C55" s="32" t="s">
        <v>99</v>
      </c>
      <c r="D55" s="150"/>
      <c r="E55" s="151"/>
      <c r="F55" s="154"/>
      <c r="G55" s="157"/>
      <c r="H55" s="43">
        <v>15</v>
      </c>
      <c r="I55" s="43"/>
      <c r="J55" s="43"/>
      <c r="K55" s="42"/>
      <c r="L55" s="42"/>
      <c r="M55" s="42"/>
      <c r="N55" s="44"/>
      <c r="O55" s="44"/>
      <c r="P55" s="42"/>
      <c r="Q55" s="43"/>
      <c r="R55" s="42"/>
      <c r="S55" s="44">
        <f t="shared" si="21"/>
        <v>15</v>
      </c>
      <c r="T55" s="44"/>
      <c r="U55" s="44"/>
      <c r="V55" s="54"/>
      <c r="W55" s="44"/>
      <c r="X55" s="44"/>
      <c r="Y55" s="42"/>
      <c r="Z55" s="44"/>
      <c r="AA55" s="42">
        <f t="shared" si="22"/>
        <v>0</v>
      </c>
      <c r="AB55" s="42">
        <f t="shared" si="23"/>
        <v>15</v>
      </c>
      <c r="AC55" s="42"/>
      <c r="AD55" s="42"/>
      <c r="AE55" s="42"/>
      <c r="AF55" s="42"/>
      <c r="AG55" s="42"/>
      <c r="AH55" s="42"/>
      <c r="AI55" s="42"/>
      <c r="AJ55" s="42">
        <f t="shared" si="24"/>
        <v>0</v>
      </c>
      <c r="AK55" s="45">
        <f t="shared" si="25"/>
        <v>15</v>
      </c>
    </row>
    <row r="56" spans="1:37" s="31" customFormat="1" ht="17.25" x14ac:dyDescent="0.3">
      <c r="A56" s="110"/>
      <c r="B56" s="141" t="s">
        <v>100</v>
      </c>
      <c r="C56" s="141"/>
      <c r="D56" s="34" t="s">
        <v>92</v>
      </c>
      <c r="E56" s="42">
        <v>22</v>
      </c>
      <c r="F56" s="42"/>
      <c r="G56" s="42">
        <f t="shared" si="20"/>
        <v>22</v>
      </c>
      <c r="H56" s="43">
        <v>10</v>
      </c>
      <c r="I56" s="43">
        <v>6</v>
      </c>
      <c r="J56" s="43"/>
      <c r="K56" s="42"/>
      <c r="L56" s="42"/>
      <c r="M56" s="42"/>
      <c r="N56" s="44"/>
      <c r="O56" s="44">
        <v>6</v>
      </c>
      <c r="P56" s="42"/>
      <c r="Q56" s="43"/>
      <c r="R56" s="42"/>
      <c r="S56" s="44">
        <f t="shared" si="21"/>
        <v>22</v>
      </c>
      <c r="T56" s="44"/>
      <c r="U56" s="44"/>
      <c r="V56" s="54"/>
      <c r="W56" s="44"/>
      <c r="X56" s="44"/>
      <c r="Y56" s="42"/>
      <c r="Z56" s="44"/>
      <c r="AA56" s="42">
        <f t="shared" si="22"/>
        <v>0</v>
      </c>
      <c r="AB56" s="42">
        <f t="shared" si="23"/>
        <v>22</v>
      </c>
      <c r="AC56" s="42" t="s">
        <v>45</v>
      </c>
      <c r="AD56" s="42"/>
      <c r="AE56" s="42"/>
      <c r="AF56" s="42"/>
      <c r="AG56" s="42"/>
      <c r="AH56" s="42"/>
      <c r="AI56" s="42"/>
      <c r="AJ56" s="42">
        <f t="shared" si="24"/>
        <v>0</v>
      </c>
      <c r="AK56" s="45">
        <f t="shared" si="25"/>
        <v>22</v>
      </c>
    </row>
    <row r="57" spans="1:37" ht="17.25" x14ac:dyDescent="0.3">
      <c r="A57" s="105" t="s">
        <v>101</v>
      </c>
      <c r="B57" s="106"/>
      <c r="C57" s="106"/>
      <c r="D57" s="9"/>
      <c r="E57" s="46">
        <f>SUM(E48:E56)</f>
        <v>202</v>
      </c>
      <c r="F57" s="46">
        <f t="shared" ref="F57:AB57" si="26">SUM(F48:F56)</f>
        <v>0</v>
      </c>
      <c r="G57" s="46">
        <f t="shared" si="26"/>
        <v>202</v>
      </c>
      <c r="H57" s="46">
        <f t="shared" si="26"/>
        <v>121</v>
      </c>
      <c r="I57" s="46">
        <f t="shared" si="26"/>
        <v>35</v>
      </c>
      <c r="J57" s="46">
        <f t="shared" si="26"/>
        <v>0</v>
      </c>
      <c r="K57" s="46">
        <f t="shared" si="26"/>
        <v>0</v>
      </c>
      <c r="L57" s="46">
        <f t="shared" si="26"/>
        <v>2</v>
      </c>
      <c r="M57" s="46">
        <f t="shared" si="26"/>
        <v>0</v>
      </c>
      <c r="N57" s="46">
        <f t="shared" si="26"/>
        <v>0</v>
      </c>
      <c r="O57" s="46">
        <f t="shared" si="26"/>
        <v>44</v>
      </c>
      <c r="P57" s="46">
        <f t="shared" si="26"/>
        <v>0</v>
      </c>
      <c r="Q57" s="46"/>
      <c r="R57" s="46">
        <f t="shared" si="26"/>
        <v>0</v>
      </c>
      <c r="S57" s="46">
        <f t="shared" si="26"/>
        <v>202</v>
      </c>
      <c r="T57" s="46">
        <f t="shared" si="26"/>
        <v>0</v>
      </c>
      <c r="U57" s="46">
        <f t="shared" si="26"/>
        <v>0</v>
      </c>
      <c r="V57" s="46"/>
      <c r="W57" s="46">
        <f t="shared" si="26"/>
        <v>0</v>
      </c>
      <c r="X57" s="46">
        <f t="shared" si="26"/>
        <v>0</v>
      </c>
      <c r="Y57" s="46">
        <f t="shared" si="26"/>
        <v>0</v>
      </c>
      <c r="Z57" s="46">
        <f t="shared" si="26"/>
        <v>0</v>
      </c>
      <c r="AA57" s="46">
        <f t="shared" si="26"/>
        <v>0</v>
      </c>
      <c r="AB57" s="46">
        <f t="shared" si="26"/>
        <v>202</v>
      </c>
      <c r="AC57" s="46">
        <v>1</v>
      </c>
      <c r="AD57" s="46">
        <f>SUM(AD48:AD56)</f>
        <v>4</v>
      </c>
      <c r="AE57" s="46">
        <f>SUM(AE48:AE56)</f>
        <v>0</v>
      </c>
      <c r="AF57" s="46">
        <f>SUM(AF48:AF56)</f>
        <v>0</v>
      </c>
      <c r="AG57" s="46">
        <f>SUM(AG48:AG56)</f>
        <v>0</v>
      </c>
      <c r="AH57" s="46">
        <v>0</v>
      </c>
      <c r="AI57" s="46">
        <f>SUM(AI48:AI56)</f>
        <v>4</v>
      </c>
      <c r="AJ57" s="46">
        <f>SUM(AC57:AI57)</f>
        <v>9</v>
      </c>
      <c r="AK57" s="47">
        <f>SUM(AB57,AJ57)</f>
        <v>211</v>
      </c>
    </row>
    <row r="58" spans="1:37" s="31" customFormat="1" ht="17.25" x14ac:dyDescent="0.3">
      <c r="A58" s="110" t="s">
        <v>102</v>
      </c>
      <c r="B58" s="144" t="s">
        <v>103</v>
      </c>
      <c r="C58" s="144"/>
      <c r="D58" s="145" t="s">
        <v>92</v>
      </c>
      <c r="E58" s="42">
        <v>25</v>
      </c>
      <c r="F58" s="42"/>
      <c r="G58" s="42">
        <f t="shared" ref="G58:G73" si="27">SUM(E58:F58)</f>
        <v>25</v>
      </c>
      <c r="H58" s="43">
        <v>5</v>
      </c>
      <c r="I58" s="44">
        <v>4</v>
      </c>
      <c r="J58" s="44"/>
      <c r="K58" s="42">
        <v>1</v>
      </c>
      <c r="L58" s="42"/>
      <c r="M58" s="42"/>
      <c r="N58" s="44">
        <v>9</v>
      </c>
      <c r="O58" s="44"/>
      <c r="P58" s="42"/>
      <c r="Q58" s="54"/>
      <c r="R58" s="42"/>
      <c r="S58" s="44">
        <f t="shared" ref="S58:S73" si="28">SUM(H58:R58)</f>
        <v>19</v>
      </c>
      <c r="T58" s="44">
        <v>6</v>
      </c>
      <c r="U58" s="44"/>
      <c r="V58" s="54"/>
      <c r="W58" s="44"/>
      <c r="X58" s="44"/>
      <c r="Y58" s="42"/>
      <c r="Z58" s="44"/>
      <c r="AA58" s="42">
        <f t="shared" ref="AA58:AA73" si="29">SUM(T58:Z58)</f>
        <v>6</v>
      </c>
      <c r="AB58" s="42">
        <f t="shared" ref="AB58:AB73" si="30">S58+AA58</f>
        <v>25</v>
      </c>
      <c r="AC58" s="42" t="s">
        <v>45</v>
      </c>
      <c r="AD58" s="42"/>
      <c r="AE58" s="42"/>
      <c r="AF58" s="42"/>
      <c r="AG58" s="42"/>
      <c r="AH58" s="42"/>
      <c r="AI58" s="42">
        <v>2</v>
      </c>
      <c r="AJ58" s="42">
        <f t="shared" ref="AJ58:AJ73" si="31">SUM(AD58:AI58)</f>
        <v>2</v>
      </c>
      <c r="AK58" s="45">
        <f t="shared" ref="AK58:AK73" si="32">AB58+AJ58</f>
        <v>27</v>
      </c>
    </row>
    <row r="59" spans="1:37" s="31" customFormat="1" ht="17.25" x14ac:dyDescent="0.3">
      <c r="A59" s="110"/>
      <c r="B59" s="144" t="s">
        <v>104</v>
      </c>
      <c r="C59" s="144"/>
      <c r="D59" s="146"/>
      <c r="E59" s="42">
        <v>25</v>
      </c>
      <c r="F59" s="42"/>
      <c r="G59" s="42">
        <f t="shared" si="27"/>
        <v>25</v>
      </c>
      <c r="H59" s="43">
        <v>6</v>
      </c>
      <c r="I59" s="44">
        <v>4</v>
      </c>
      <c r="J59" s="44"/>
      <c r="K59" s="42">
        <v>1</v>
      </c>
      <c r="L59" s="42"/>
      <c r="M59" s="42"/>
      <c r="N59" s="44">
        <v>9</v>
      </c>
      <c r="O59" s="44"/>
      <c r="P59" s="42"/>
      <c r="Q59" s="54"/>
      <c r="R59" s="42"/>
      <c r="S59" s="44">
        <f t="shared" si="28"/>
        <v>20</v>
      </c>
      <c r="T59" s="44"/>
      <c r="U59" s="44"/>
      <c r="V59" s="54"/>
      <c r="W59" s="44">
        <v>5</v>
      </c>
      <c r="X59" s="44"/>
      <c r="Y59" s="42"/>
      <c r="Z59" s="44"/>
      <c r="AA59" s="42">
        <f t="shared" si="29"/>
        <v>5</v>
      </c>
      <c r="AB59" s="42">
        <f t="shared" si="30"/>
        <v>25</v>
      </c>
      <c r="AC59" s="42" t="s">
        <v>45</v>
      </c>
      <c r="AD59" s="42"/>
      <c r="AE59" s="42"/>
      <c r="AF59" s="42"/>
      <c r="AG59" s="42"/>
      <c r="AH59" s="42"/>
      <c r="AI59" s="42"/>
      <c r="AJ59" s="42">
        <f t="shared" si="31"/>
        <v>0</v>
      </c>
      <c r="AK59" s="45">
        <f t="shared" si="32"/>
        <v>25</v>
      </c>
    </row>
    <row r="60" spans="1:37" s="31" customFormat="1" ht="17.25" x14ac:dyDescent="0.3">
      <c r="A60" s="110"/>
      <c r="B60" s="144" t="s">
        <v>105</v>
      </c>
      <c r="C60" s="144"/>
      <c r="D60" s="146"/>
      <c r="E60" s="42">
        <v>15</v>
      </c>
      <c r="F60" s="42"/>
      <c r="G60" s="42">
        <f t="shared" si="27"/>
        <v>15</v>
      </c>
      <c r="H60" s="43">
        <v>4</v>
      </c>
      <c r="I60" s="44">
        <v>3</v>
      </c>
      <c r="J60" s="44"/>
      <c r="K60" s="42">
        <v>1</v>
      </c>
      <c r="L60" s="42"/>
      <c r="M60" s="42"/>
      <c r="N60" s="44">
        <v>4</v>
      </c>
      <c r="O60" s="44"/>
      <c r="P60" s="42"/>
      <c r="Q60" s="54"/>
      <c r="R60" s="42"/>
      <c r="S60" s="44">
        <f t="shared" si="28"/>
        <v>12</v>
      </c>
      <c r="T60" s="44">
        <v>3</v>
      </c>
      <c r="U60" s="44"/>
      <c r="V60" s="54"/>
      <c r="W60" s="44"/>
      <c r="X60" s="44"/>
      <c r="Y60" s="42"/>
      <c r="Z60" s="44"/>
      <c r="AA60" s="42">
        <f t="shared" si="29"/>
        <v>3</v>
      </c>
      <c r="AB60" s="42">
        <f t="shared" si="30"/>
        <v>15</v>
      </c>
      <c r="AC60" s="42" t="s">
        <v>45</v>
      </c>
      <c r="AD60" s="42"/>
      <c r="AE60" s="42"/>
      <c r="AF60" s="42"/>
      <c r="AG60" s="42"/>
      <c r="AH60" s="42"/>
      <c r="AI60" s="42">
        <v>1</v>
      </c>
      <c r="AJ60" s="42">
        <f t="shared" si="31"/>
        <v>1</v>
      </c>
      <c r="AK60" s="45">
        <f t="shared" si="32"/>
        <v>16</v>
      </c>
    </row>
    <row r="61" spans="1:37" s="31" customFormat="1" ht="17.25" x14ac:dyDescent="0.3">
      <c r="A61" s="110"/>
      <c r="B61" s="144" t="s">
        <v>106</v>
      </c>
      <c r="C61" s="144"/>
      <c r="D61" s="146"/>
      <c r="E61" s="42">
        <v>15</v>
      </c>
      <c r="F61" s="42"/>
      <c r="G61" s="42">
        <f t="shared" si="27"/>
        <v>15</v>
      </c>
      <c r="H61" s="43">
        <v>4</v>
      </c>
      <c r="I61" s="44">
        <v>3</v>
      </c>
      <c r="J61" s="44"/>
      <c r="K61" s="42">
        <v>1</v>
      </c>
      <c r="L61" s="42"/>
      <c r="M61" s="42"/>
      <c r="N61" s="44">
        <v>4</v>
      </c>
      <c r="O61" s="44"/>
      <c r="P61" s="42"/>
      <c r="Q61" s="54"/>
      <c r="R61" s="42"/>
      <c r="S61" s="44">
        <f t="shared" si="28"/>
        <v>12</v>
      </c>
      <c r="T61" s="44"/>
      <c r="U61" s="44"/>
      <c r="V61" s="54"/>
      <c r="W61" s="44">
        <v>3</v>
      </c>
      <c r="X61" s="44"/>
      <c r="Y61" s="42"/>
      <c r="Z61" s="44"/>
      <c r="AA61" s="42">
        <f t="shared" si="29"/>
        <v>3</v>
      </c>
      <c r="AB61" s="42">
        <f t="shared" si="30"/>
        <v>15</v>
      </c>
      <c r="AC61" s="42" t="s">
        <v>45</v>
      </c>
      <c r="AD61" s="42"/>
      <c r="AE61" s="42"/>
      <c r="AF61" s="42"/>
      <c r="AG61" s="42"/>
      <c r="AH61" s="42"/>
      <c r="AI61" s="42">
        <v>1</v>
      </c>
      <c r="AJ61" s="42">
        <f t="shared" si="31"/>
        <v>1</v>
      </c>
      <c r="AK61" s="45">
        <f t="shared" si="32"/>
        <v>16</v>
      </c>
    </row>
    <row r="62" spans="1:37" s="31" customFormat="1" ht="17.25" x14ac:dyDescent="0.3">
      <c r="A62" s="110"/>
      <c r="B62" s="144" t="s">
        <v>107</v>
      </c>
      <c r="C62" s="144"/>
      <c r="D62" s="146"/>
      <c r="E62" s="42">
        <v>19</v>
      </c>
      <c r="F62" s="44"/>
      <c r="G62" s="42">
        <f t="shared" si="27"/>
        <v>19</v>
      </c>
      <c r="H62" s="43">
        <v>4</v>
      </c>
      <c r="I62" s="44">
        <v>3</v>
      </c>
      <c r="J62" s="44"/>
      <c r="K62" s="42">
        <v>0</v>
      </c>
      <c r="L62" s="42"/>
      <c r="M62" s="42"/>
      <c r="N62" s="44">
        <v>9</v>
      </c>
      <c r="O62" s="44"/>
      <c r="P62" s="42"/>
      <c r="Q62" s="54"/>
      <c r="R62" s="42"/>
      <c r="S62" s="44">
        <f t="shared" si="28"/>
        <v>16</v>
      </c>
      <c r="T62" s="44">
        <v>3</v>
      </c>
      <c r="U62" s="44"/>
      <c r="V62" s="54"/>
      <c r="W62" s="44"/>
      <c r="X62" s="44"/>
      <c r="Y62" s="42"/>
      <c r="Z62" s="44"/>
      <c r="AA62" s="42">
        <f t="shared" si="29"/>
        <v>3</v>
      </c>
      <c r="AB62" s="42">
        <f t="shared" si="30"/>
        <v>19</v>
      </c>
      <c r="AC62" s="42" t="s">
        <v>45</v>
      </c>
      <c r="AD62" s="42"/>
      <c r="AE62" s="42"/>
      <c r="AF62" s="42"/>
      <c r="AG62" s="42"/>
      <c r="AH62" s="42"/>
      <c r="AI62" s="42"/>
      <c r="AJ62" s="42">
        <f t="shared" si="31"/>
        <v>0</v>
      </c>
      <c r="AK62" s="45">
        <f t="shared" si="32"/>
        <v>19</v>
      </c>
    </row>
    <row r="63" spans="1:37" s="31" customFormat="1" ht="17.25" x14ac:dyDescent="0.3">
      <c r="A63" s="110"/>
      <c r="B63" s="144" t="s">
        <v>108</v>
      </c>
      <c r="C63" s="144"/>
      <c r="D63" s="146"/>
      <c r="E63" s="42">
        <v>19</v>
      </c>
      <c r="F63" s="44"/>
      <c r="G63" s="42">
        <f t="shared" si="27"/>
        <v>19</v>
      </c>
      <c r="H63" s="43">
        <v>4</v>
      </c>
      <c r="I63" s="44">
        <v>3</v>
      </c>
      <c r="J63" s="44"/>
      <c r="K63" s="42">
        <v>1</v>
      </c>
      <c r="L63" s="42"/>
      <c r="M63" s="42"/>
      <c r="N63" s="44">
        <v>8</v>
      </c>
      <c r="O63" s="44"/>
      <c r="P63" s="42"/>
      <c r="Q63" s="54"/>
      <c r="R63" s="42"/>
      <c r="S63" s="44">
        <f t="shared" si="28"/>
        <v>16</v>
      </c>
      <c r="T63" s="44"/>
      <c r="U63" s="44"/>
      <c r="V63" s="54"/>
      <c r="W63" s="44">
        <v>3</v>
      </c>
      <c r="X63" s="44"/>
      <c r="Y63" s="42"/>
      <c r="Z63" s="44"/>
      <c r="AA63" s="42">
        <f t="shared" si="29"/>
        <v>3</v>
      </c>
      <c r="AB63" s="42">
        <f t="shared" si="30"/>
        <v>19</v>
      </c>
      <c r="AC63" s="42" t="s">
        <v>45</v>
      </c>
      <c r="AD63" s="42"/>
      <c r="AE63" s="42"/>
      <c r="AF63" s="42"/>
      <c r="AG63" s="42"/>
      <c r="AH63" s="42"/>
      <c r="AI63" s="42"/>
      <c r="AJ63" s="42">
        <f t="shared" si="31"/>
        <v>0</v>
      </c>
      <c r="AK63" s="45">
        <f t="shared" si="32"/>
        <v>19</v>
      </c>
    </row>
    <row r="64" spans="1:37" s="31" customFormat="1" ht="17.25" x14ac:dyDescent="0.3">
      <c r="A64" s="110"/>
      <c r="B64" s="144" t="s">
        <v>109</v>
      </c>
      <c r="C64" s="144"/>
      <c r="D64" s="147"/>
      <c r="E64" s="42">
        <v>15</v>
      </c>
      <c r="F64" s="42"/>
      <c r="G64" s="42">
        <f t="shared" si="27"/>
        <v>15</v>
      </c>
      <c r="H64" s="43">
        <v>4</v>
      </c>
      <c r="I64" s="44">
        <v>3</v>
      </c>
      <c r="J64" s="44"/>
      <c r="K64" s="42">
        <v>1</v>
      </c>
      <c r="L64" s="42"/>
      <c r="M64" s="42"/>
      <c r="N64" s="44">
        <v>4</v>
      </c>
      <c r="O64" s="44"/>
      <c r="P64" s="42"/>
      <c r="Q64" s="54"/>
      <c r="R64" s="42"/>
      <c r="S64" s="44">
        <f t="shared" si="28"/>
        <v>12</v>
      </c>
      <c r="T64" s="44"/>
      <c r="U64" s="44"/>
      <c r="V64" s="54"/>
      <c r="W64" s="44">
        <v>3</v>
      </c>
      <c r="X64" s="44"/>
      <c r="Y64" s="42"/>
      <c r="Z64" s="44"/>
      <c r="AA64" s="42">
        <f t="shared" si="29"/>
        <v>3</v>
      </c>
      <c r="AB64" s="42">
        <f t="shared" si="30"/>
        <v>15</v>
      </c>
      <c r="AC64" s="42" t="s">
        <v>45</v>
      </c>
      <c r="AD64" s="42"/>
      <c r="AE64" s="42"/>
      <c r="AF64" s="42"/>
      <c r="AG64" s="42"/>
      <c r="AH64" s="42"/>
      <c r="AI64" s="42"/>
      <c r="AJ64" s="42">
        <f t="shared" si="31"/>
        <v>0</v>
      </c>
      <c r="AK64" s="45">
        <f t="shared" si="32"/>
        <v>15</v>
      </c>
    </row>
    <row r="65" spans="1:37" s="31" customFormat="1" ht="17.25" x14ac:dyDescent="0.3">
      <c r="A65" s="110"/>
      <c r="B65" s="144" t="s">
        <v>110</v>
      </c>
      <c r="C65" s="144"/>
      <c r="D65" s="119" t="s">
        <v>40</v>
      </c>
      <c r="E65" s="42">
        <v>25</v>
      </c>
      <c r="F65" s="44"/>
      <c r="G65" s="42">
        <f t="shared" si="27"/>
        <v>25</v>
      </c>
      <c r="H65" s="43">
        <v>6</v>
      </c>
      <c r="I65" s="44">
        <v>3</v>
      </c>
      <c r="J65" s="44"/>
      <c r="K65" s="42">
        <v>1</v>
      </c>
      <c r="L65" s="42"/>
      <c r="M65" s="42"/>
      <c r="N65" s="44">
        <v>7</v>
      </c>
      <c r="O65" s="44"/>
      <c r="P65" s="42"/>
      <c r="Q65" s="54"/>
      <c r="R65" s="42"/>
      <c r="S65" s="44">
        <f t="shared" si="28"/>
        <v>17</v>
      </c>
      <c r="T65" s="44">
        <v>8</v>
      </c>
      <c r="U65" s="44"/>
      <c r="V65" s="54"/>
      <c r="W65" s="44"/>
      <c r="X65" s="44"/>
      <c r="Y65" s="42"/>
      <c r="Z65" s="44"/>
      <c r="AA65" s="42">
        <f t="shared" si="29"/>
        <v>8</v>
      </c>
      <c r="AB65" s="42">
        <f t="shared" si="30"/>
        <v>25</v>
      </c>
      <c r="AC65" s="42" t="s">
        <v>45</v>
      </c>
      <c r="AD65" s="42"/>
      <c r="AE65" s="42"/>
      <c r="AF65" s="42"/>
      <c r="AG65" s="42"/>
      <c r="AH65" s="42"/>
      <c r="AI65" s="42"/>
      <c r="AJ65" s="42">
        <f t="shared" si="31"/>
        <v>0</v>
      </c>
      <c r="AK65" s="45">
        <f t="shared" si="32"/>
        <v>25</v>
      </c>
    </row>
    <row r="66" spans="1:37" s="31" customFormat="1" ht="17.25" x14ac:dyDescent="0.3">
      <c r="A66" s="110"/>
      <c r="B66" s="144" t="s">
        <v>111</v>
      </c>
      <c r="C66" s="144"/>
      <c r="D66" s="119"/>
      <c r="E66" s="42">
        <v>19</v>
      </c>
      <c r="F66" s="44"/>
      <c r="G66" s="42">
        <f t="shared" si="27"/>
        <v>19</v>
      </c>
      <c r="H66" s="43">
        <v>3</v>
      </c>
      <c r="I66" s="44">
        <v>2</v>
      </c>
      <c r="J66" s="44"/>
      <c r="K66" s="42">
        <v>1</v>
      </c>
      <c r="L66" s="42"/>
      <c r="M66" s="42"/>
      <c r="N66" s="44">
        <v>10</v>
      </c>
      <c r="O66" s="44"/>
      <c r="P66" s="42"/>
      <c r="Q66" s="54"/>
      <c r="R66" s="42"/>
      <c r="S66" s="44">
        <f t="shared" si="28"/>
        <v>16</v>
      </c>
      <c r="T66" s="44">
        <v>3</v>
      </c>
      <c r="U66" s="44"/>
      <c r="V66" s="54"/>
      <c r="W66" s="44"/>
      <c r="X66" s="44"/>
      <c r="Y66" s="42"/>
      <c r="Z66" s="44"/>
      <c r="AA66" s="42">
        <f t="shared" si="29"/>
        <v>3</v>
      </c>
      <c r="AB66" s="42">
        <f t="shared" si="30"/>
        <v>19</v>
      </c>
      <c r="AC66" s="42" t="s">
        <v>45</v>
      </c>
      <c r="AD66" s="42"/>
      <c r="AE66" s="42"/>
      <c r="AF66" s="42"/>
      <c r="AG66" s="42"/>
      <c r="AH66" s="42"/>
      <c r="AI66" s="42">
        <v>1</v>
      </c>
      <c r="AJ66" s="42">
        <f t="shared" si="31"/>
        <v>1</v>
      </c>
      <c r="AK66" s="45">
        <f t="shared" si="32"/>
        <v>20</v>
      </c>
    </row>
    <row r="67" spans="1:37" s="31" customFormat="1" ht="17.25" x14ac:dyDescent="0.3">
      <c r="A67" s="110"/>
      <c r="B67" s="144" t="s">
        <v>112</v>
      </c>
      <c r="C67" s="144"/>
      <c r="D67" s="119"/>
      <c r="E67" s="42">
        <v>19</v>
      </c>
      <c r="F67" s="44"/>
      <c r="G67" s="42">
        <f t="shared" si="27"/>
        <v>19</v>
      </c>
      <c r="H67" s="43">
        <v>4</v>
      </c>
      <c r="I67" s="44">
        <v>3</v>
      </c>
      <c r="J67" s="44"/>
      <c r="K67" s="42">
        <v>1</v>
      </c>
      <c r="L67" s="42"/>
      <c r="M67" s="42"/>
      <c r="N67" s="44">
        <v>8</v>
      </c>
      <c r="O67" s="44"/>
      <c r="P67" s="42"/>
      <c r="Q67" s="54"/>
      <c r="R67" s="42"/>
      <c r="S67" s="44">
        <f t="shared" si="28"/>
        <v>16</v>
      </c>
      <c r="T67" s="44"/>
      <c r="U67" s="44"/>
      <c r="V67" s="54"/>
      <c r="W67" s="44">
        <v>3</v>
      </c>
      <c r="X67" s="44"/>
      <c r="Y67" s="42"/>
      <c r="Z67" s="44"/>
      <c r="AA67" s="42">
        <f t="shared" si="29"/>
        <v>3</v>
      </c>
      <c r="AB67" s="42">
        <f t="shared" si="30"/>
        <v>19</v>
      </c>
      <c r="AC67" s="42" t="s">
        <v>45</v>
      </c>
      <c r="AD67" s="42"/>
      <c r="AE67" s="42"/>
      <c r="AF67" s="42"/>
      <c r="AG67" s="42"/>
      <c r="AH67" s="42"/>
      <c r="AI67" s="42">
        <v>1</v>
      </c>
      <c r="AJ67" s="42">
        <f t="shared" si="31"/>
        <v>1</v>
      </c>
      <c r="AK67" s="45">
        <f t="shared" si="32"/>
        <v>20</v>
      </c>
    </row>
    <row r="68" spans="1:37" s="31" customFormat="1" ht="17.25" x14ac:dyDescent="0.3">
      <c r="A68" s="110"/>
      <c r="B68" s="144" t="s">
        <v>113</v>
      </c>
      <c r="C68" s="144"/>
      <c r="D68" s="119"/>
      <c r="E68" s="42">
        <v>19</v>
      </c>
      <c r="F68" s="44"/>
      <c r="G68" s="42">
        <f t="shared" si="27"/>
        <v>19</v>
      </c>
      <c r="H68" s="43">
        <v>4</v>
      </c>
      <c r="I68" s="44">
        <v>3</v>
      </c>
      <c r="J68" s="44"/>
      <c r="K68" s="42">
        <v>1</v>
      </c>
      <c r="L68" s="42"/>
      <c r="M68" s="42"/>
      <c r="N68" s="44">
        <v>8</v>
      </c>
      <c r="O68" s="44"/>
      <c r="P68" s="42"/>
      <c r="Q68" s="54"/>
      <c r="R68" s="42"/>
      <c r="S68" s="44">
        <f t="shared" si="28"/>
        <v>16</v>
      </c>
      <c r="T68" s="44"/>
      <c r="U68" s="44"/>
      <c r="V68" s="54"/>
      <c r="W68" s="44">
        <v>3</v>
      </c>
      <c r="X68" s="44"/>
      <c r="Y68" s="42"/>
      <c r="Z68" s="44"/>
      <c r="AA68" s="42">
        <f t="shared" si="29"/>
        <v>3</v>
      </c>
      <c r="AB68" s="42">
        <f t="shared" si="30"/>
        <v>19</v>
      </c>
      <c r="AC68" s="42" t="s">
        <v>45</v>
      </c>
      <c r="AD68" s="42"/>
      <c r="AE68" s="42"/>
      <c r="AF68" s="42"/>
      <c r="AG68" s="42"/>
      <c r="AH68" s="42"/>
      <c r="AI68" s="42">
        <v>1</v>
      </c>
      <c r="AJ68" s="42">
        <f t="shared" si="31"/>
        <v>1</v>
      </c>
      <c r="AK68" s="45">
        <f t="shared" si="32"/>
        <v>20</v>
      </c>
    </row>
    <row r="69" spans="1:37" s="31" customFormat="1" ht="17.25" x14ac:dyDescent="0.3">
      <c r="A69" s="110"/>
      <c r="B69" s="144" t="s">
        <v>114</v>
      </c>
      <c r="C69" s="144"/>
      <c r="D69" s="119"/>
      <c r="E69" s="42">
        <v>19</v>
      </c>
      <c r="F69" s="44"/>
      <c r="G69" s="42">
        <f t="shared" si="27"/>
        <v>19</v>
      </c>
      <c r="H69" s="43">
        <v>4</v>
      </c>
      <c r="I69" s="44">
        <v>3</v>
      </c>
      <c r="J69" s="44"/>
      <c r="K69" s="42">
        <v>1</v>
      </c>
      <c r="L69" s="42"/>
      <c r="M69" s="42"/>
      <c r="N69" s="44">
        <v>8</v>
      </c>
      <c r="O69" s="44"/>
      <c r="P69" s="42"/>
      <c r="Q69" s="54"/>
      <c r="R69" s="42"/>
      <c r="S69" s="44">
        <f t="shared" si="28"/>
        <v>16</v>
      </c>
      <c r="T69" s="44">
        <v>3</v>
      </c>
      <c r="U69" s="44"/>
      <c r="V69" s="54"/>
      <c r="W69" s="44"/>
      <c r="X69" s="44"/>
      <c r="Y69" s="42"/>
      <c r="Z69" s="44"/>
      <c r="AA69" s="42">
        <f t="shared" si="29"/>
        <v>3</v>
      </c>
      <c r="AB69" s="42">
        <f t="shared" si="30"/>
        <v>19</v>
      </c>
      <c r="AC69" s="42" t="s">
        <v>45</v>
      </c>
      <c r="AD69" s="42"/>
      <c r="AE69" s="42"/>
      <c r="AF69" s="42"/>
      <c r="AG69" s="42"/>
      <c r="AH69" s="42"/>
      <c r="AI69" s="42">
        <v>1</v>
      </c>
      <c r="AJ69" s="42">
        <f t="shared" si="31"/>
        <v>1</v>
      </c>
      <c r="AK69" s="45">
        <f t="shared" si="32"/>
        <v>20</v>
      </c>
    </row>
    <row r="70" spans="1:37" s="31" customFormat="1" ht="17.25" x14ac:dyDescent="0.3">
      <c r="A70" s="110"/>
      <c r="B70" s="144" t="s">
        <v>115</v>
      </c>
      <c r="C70" s="144"/>
      <c r="D70" s="119"/>
      <c r="E70" s="42">
        <v>15</v>
      </c>
      <c r="F70" s="42"/>
      <c r="G70" s="42">
        <f t="shared" si="27"/>
        <v>15</v>
      </c>
      <c r="H70" s="43">
        <v>4</v>
      </c>
      <c r="I70" s="44">
        <v>3</v>
      </c>
      <c r="J70" s="44"/>
      <c r="K70" s="42">
        <v>1</v>
      </c>
      <c r="L70" s="42"/>
      <c r="M70" s="42"/>
      <c r="N70" s="44">
        <v>5</v>
      </c>
      <c r="O70" s="44"/>
      <c r="P70" s="42"/>
      <c r="Q70" s="54"/>
      <c r="R70" s="42"/>
      <c r="S70" s="44">
        <f t="shared" si="28"/>
        <v>13</v>
      </c>
      <c r="T70" s="44">
        <v>2</v>
      </c>
      <c r="U70" s="44"/>
      <c r="V70" s="54"/>
      <c r="W70" s="44"/>
      <c r="X70" s="44"/>
      <c r="Y70" s="42"/>
      <c r="Z70" s="44"/>
      <c r="AA70" s="42">
        <f t="shared" si="29"/>
        <v>2</v>
      </c>
      <c r="AB70" s="42">
        <f t="shared" si="30"/>
        <v>15</v>
      </c>
      <c r="AC70" s="42" t="s">
        <v>45</v>
      </c>
      <c r="AD70" s="42"/>
      <c r="AE70" s="42"/>
      <c r="AF70" s="42"/>
      <c r="AG70" s="42"/>
      <c r="AH70" s="42"/>
      <c r="AI70" s="42">
        <v>1</v>
      </c>
      <c r="AJ70" s="42">
        <f t="shared" si="31"/>
        <v>1</v>
      </c>
      <c r="AK70" s="45">
        <f t="shared" si="32"/>
        <v>16</v>
      </c>
    </row>
    <row r="71" spans="1:37" s="31" customFormat="1" ht="17.25" x14ac:dyDescent="0.3">
      <c r="A71" s="110"/>
      <c r="B71" s="144" t="s">
        <v>116</v>
      </c>
      <c r="C71" s="144"/>
      <c r="D71" s="119" t="s">
        <v>117</v>
      </c>
      <c r="E71" s="42">
        <v>20</v>
      </c>
      <c r="F71" s="42"/>
      <c r="G71" s="42">
        <f t="shared" si="27"/>
        <v>20</v>
      </c>
      <c r="H71" s="43"/>
      <c r="I71" s="44"/>
      <c r="J71" s="44"/>
      <c r="K71" s="42"/>
      <c r="L71" s="42"/>
      <c r="M71" s="42">
        <v>12</v>
      </c>
      <c r="N71" s="44"/>
      <c r="O71" s="44"/>
      <c r="P71" s="42"/>
      <c r="Q71" s="54"/>
      <c r="R71" s="42"/>
      <c r="S71" s="44">
        <f t="shared" si="28"/>
        <v>12</v>
      </c>
      <c r="T71" s="44"/>
      <c r="U71" s="44"/>
      <c r="V71" s="54"/>
      <c r="W71" s="44">
        <v>8</v>
      </c>
      <c r="X71" s="44"/>
      <c r="Y71" s="42"/>
      <c r="Z71" s="44"/>
      <c r="AA71" s="42">
        <f t="shared" si="29"/>
        <v>8</v>
      </c>
      <c r="AB71" s="42">
        <f t="shared" si="30"/>
        <v>20</v>
      </c>
      <c r="AC71" s="42"/>
      <c r="AD71" s="42"/>
      <c r="AE71" s="42"/>
      <c r="AF71" s="42"/>
      <c r="AG71" s="42"/>
      <c r="AH71" s="42"/>
      <c r="AI71" s="42"/>
      <c r="AJ71" s="42">
        <f t="shared" si="31"/>
        <v>0</v>
      </c>
      <c r="AK71" s="45">
        <f t="shared" si="32"/>
        <v>20</v>
      </c>
    </row>
    <row r="72" spans="1:37" s="31" customFormat="1" ht="17.25" x14ac:dyDescent="0.3">
      <c r="A72" s="110"/>
      <c r="B72" s="144" t="s">
        <v>118</v>
      </c>
      <c r="C72" s="144"/>
      <c r="D72" s="119"/>
      <c r="E72" s="42">
        <v>23</v>
      </c>
      <c r="F72" s="42"/>
      <c r="G72" s="42">
        <f t="shared" si="27"/>
        <v>23</v>
      </c>
      <c r="H72" s="43"/>
      <c r="I72" s="44"/>
      <c r="J72" s="44"/>
      <c r="K72" s="42"/>
      <c r="L72" s="42"/>
      <c r="M72" s="42">
        <v>23</v>
      </c>
      <c r="N72" s="44"/>
      <c r="O72" s="44"/>
      <c r="P72" s="42"/>
      <c r="Q72" s="54"/>
      <c r="R72" s="42"/>
      <c r="S72" s="44">
        <f t="shared" si="28"/>
        <v>23</v>
      </c>
      <c r="T72" s="44"/>
      <c r="U72" s="44"/>
      <c r="V72" s="54"/>
      <c r="W72" s="44"/>
      <c r="X72" s="44"/>
      <c r="Y72" s="42"/>
      <c r="Z72" s="44"/>
      <c r="AA72" s="42">
        <f t="shared" si="29"/>
        <v>0</v>
      </c>
      <c r="AB72" s="42">
        <f t="shared" si="30"/>
        <v>23</v>
      </c>
      <c r="AC72" s="42"/>
      <c r="AD72" s="42"/>
      <c r="AE72" s="42"/>
      <c r="AF72" s="42"/>
      <c r="AG72" s="42"/>
      <c r="AH72" s="42"/>
      <c r="AI72" s="42"/>
      <c r="AJ72" s="42">
        <f t="shared" si="31"/>
        <v>0</v>
      </c>
      <c r="AK72" s="45">
        <f t="shared" si="32"/>
        <v>23</v>
      </c>
    </row>
    <row r="73" spans="1:37" s="31" customFormat="1" ht="17.25" x14ac:dyDescent="0.3">
      <c r="A73" s="110"/>
      <c r="B73" s="141" t="s">
        <v>119</v>
      </c>
      <c r="C73" s="107"/>
      <c r="D73" s="34" t="s">
        <v>92</v>
      </c>
      <c r="E73" s="42">
        <v>45</v>
      </c>
      <c r="F73" s="44"/>
      <c r="G73" s="42">
        <f t="shared" si="27"/>
        <v>45</v>
      </c>
      <c r="H73" s="43">
        <v>12</v>
      </c>
      <c r="I73" s="44">
        <v>8</v>
      </c>
      <c r="J73" s="44"/>
      <c r="K73" s="42">
        <v>1</v>
      </c>
      <c r="L73" s="42">
        <v>1</v>
      </c>
      <c r="M73" s="42"/>
      <c r="N73" s="44">
        <v>15</v>
      </c>
      <c r="O73" s="44"/>
      <c r="P73" s="42"/>
      <c r="Q73" s="54"/>
      <c r="R73" s="42"/>
      <c r="S73" s="44">
        <f t="shared" si="28"/>
        <v>37</v>
      </c>
      <c r="T73" s="44">
        <v>8</v>
      </c>
      <c r="U73" s="44"/>
      <c r="V73" s="54"/>
      <c r="W73" s="44"/>
      <c r="X73" s="44"/>
      <c r="Y73" s="42"/>
      <c r="Z73" s="44"/>
      <c r="AA73" s="42">
        <f t="shared" si="29"/>
        <v>8</v>
      </c>
      <c r="AB73" s="42">
        <f t="shared" si="30"/>
        <v>45</v>
      </c>
      <c r="AC73" s="42" t="s">
        <v>45</v>
      </c>
      <c r="AD73" s="42"/>
      <c r="AE73" s="42"/>
      <c r="AF73" s="42"/>
      <c r="AG73" s="42"/>
      <c r="AH73" s="42"/>
      <c r="AI73" s="42"/>
      <c r="AJ73" s="42">
        <f t="shared" si="31"/>
        <v>0</v>
      </c>
      <c r="AK73" s="45">
        <f t="shared" si="32"/>
        <v>45</v>
      </c>
    </row>
    <row r="74" spans="1:37" ht="17.25" x14ac:dyDescent="0.3">
      <c r="A74" s="105" t="s">
        <v>120</v>
      </c>
      <c r="B74" s="106"/>
      <c r="C74" s="106"/>
      <c r="D74" s="9"/>
      <c r="E74" s="46">
        <f>SUM(E58:E73)</f>
        <v>337</v>
      </c>
      <c r="F74" s="46">
        <f t="shared" ref="F74:AB74" si="33">SUM(F58:F73)</f>
        <v>0</v>
      </c>
      <c r="G74" s="46">
        <f t="shared" si="33"/>
        <v>337</v>
      </c>
      <c r="H74" s="46">
        <f t="shared" si="33"/>
        <v>68</v>
      </c>
      <c r="I74" s="46">
        <f t="shared" si="33"/>
        <v>48</v>
      </c>
      <c r="J74" s="46">
        <f t="shared" si="33"/>
        <v>0</v>
      </c>
      <c r="K74" s="46">
        <f t="shared" si="33"/>
        <v>13</v>
      </c>
      <c r="L74" s="46">
        <f t="shared" si="33"/>
        <v>1</v>
      </c>
      <c r="M74" s="46">
        <f t="shared" si="33"/>
        <v>35</v>
      </c>
      <c r="N74" s="46">
        <f t="shared" si="33"/>
        <v>108</v>
      </c>
      <c r="O74" s="46">
        <f t="shared" si="33"/>
        <v>0</v>
      </c>
      <c r="P74" s="46">
        <f t="shared" si="33"/>
        <v>0</v>
      </c>
      <c r="Q74" s="46"/>
      <c r="R74" s="46">
        <f t="shared" si="33"/>
        <v>0</v>
      </c>
      <c r="S74" s="46">
        <f t="shared" si="33"/>
        <v>273</v>
      </c>
      <c r="T74" s="46">
        <f t="shared" si="33"/>
        <v>36</v>
      </c>
      <c r="U74" s="46">
        <f t="shared" si="33"/>
        <v>0</v>
      </c>
      <c r="V74" s="46"/>
      <c r="W74" s="46">
        <f t="shared" si="33"/>
        <v>28</v>
      </c>
      <c r="X74" s="46">
        <f t="shared" si="33"/>
        <v>0</v>
      </c>
      <c r="Y74" s="46">
        <f t="shared" si="33"/>
        <v>0</v>
      </c>
      <c r="Z74" s="46">
        <f t="shared" si="33"/>
        <v>0</v>
      </c>
      <c r="AA74" s="46">
        <f t="shared" si="33"/>
        <v>64</v>
      </c>
      <c r="AB74" s="46">
        <f t="shared" si="33"/>
        <v>337</v>
      </c>
      <c r="AC74" s="46">
        <v>3</v>
      </c>
      <c r="AD74" s="46">
        <f>SUM(AD58:AD73)</f>
        <v>0</v>
      </c>
      <c r="AE74" s="46">
        <f>SUM(AE58:AE73)</f>
        <v>0</v>
      </c>
      <c r="AF74" s="46">
        <f>SUM(AF58:AF73)</f>
        <v>0</v>
      </c>
      <c r="AG74" s="46">
        <f>SUM(AG58:AG73)</f>
        <v>0</v>
      </c>
      <c r="AH74" s="46">
        <v>0</v>
      </c>
      <c r="AI74" s="46">
        <f>SUM(AI58:AI73)</f>
        <v>9</v>
      </c>
      <c r="AJ74" s="46">
        <f>SUM(AC74:AI74)</f>
        <v>12</v>
      </c>
      <c r="AK74" s="47">
        <f>SUM(AB74,AJ74)</f>
        <v>349</v>
      </c>
    </row>
    <row r="75" spans="1:37" s="31" customFormat="1" ht="17.25" x14ac:dyDescent="0.3">
      <c r="A75" s="110" t="s">
        <v>121</v>
      </c>
      <c r="B75" s="107" t="s">
        <v>122</v>
      </c>
      <c r="C75" s="107"/>
      <c r="D75" s="119" t="s">
        <v>44</v>
      </c>
      <c r="E75" s="42">
        <v>29</v>
      </c>
      <c r="F75" s="42"/>
      <c r="G75" s="42">
        <f t="shared" ref="G75:G82" si="34">SUM(E75:F75)</f>
        <v>29</v>
      </c>
      <c r="H75" s="43">
        <v>6</v>
      </c>
      <c r="I75" s="44">
        <v>5</v>
      </c>
      <c r="J75" s="44"/>
      <c r="K75" s="42">
        <v>1</v>
      </c>
      <c r="L75" s="42">
        <v>1</v>
      </c>
      <c r="M75" s="42"/>
      <c r="N75" s="44">
        <v>8</v>
      </c>
      <c r="O75" s="44">
        <v>3</v>
      </c>
      <c r="P75" s="42"/>
      <c r="Q75" s="54"/>
      <c r="R75" s="42"/>
      <c r="S75" s="44">
        <f t="shared" ref="S75:S82" si="35">SUM(H75:R75)</f>
        <v>24</v>
      </c>
      <c r="T75" s="44"/>
      <c r="U75" s="44"/>
      <c r="V75" s="54"/>
      <c r="W75" s="44">
        <v>5</v>
      </c>
      <c r="X75" s="44"/>
      <c r="Y75" s="42"/>
      <c r="Z75" s="44"/>
      <c r="AA75" s="42">
        <f t="shared" ref="AA75:AA82" si="36">SUM(T75:Z75)</f>
        <v>5</v>
      </c>
      <c r="AB75" s="42">
        <f t="shared" ref="AB75:AB82" si="37">S75+AA75</f>
        <v>29</v>
      </c>
      <c r="AC75" s="42" t="s">
        <v>45</v>
      </c>
      <c r="AD75" s="42"/>
      <c r="AE75" s="42"/>
      <c r="AF75" s="42"/>
      <c r="AG75" s="42"/>
      <c r="AH75" s="42"/>
      <c r="AI75" s="42">
        <v>2</v>
      </c>
      <c r="AJ75" s="42">
        <f t="shared" ref="AJ75:AJ82" si="38">SUM(AD75:AI75)</f>
        <v>2</v>
      </c>
      <c r="AK75" s="45">
        <f t="shared" ref="AK75:AK82" si="39">AB75+AJ75</f>
        <v>31</v>
      </c>
    </row>
    <row r="76" spans="1:37" s="31" customFormat="1" ht="17.25" x14ac:dyDescent="0.3">
      <c r="A76" s="111"/>
      <c r="B76" s="107" t="s">
        <v>123</v>
      </c>
      <c r="C76" s="107"/>
      <c r="D76" s="119"/>
      <c r="E76" s="42">
        <v>21</v>
      </c>
      <c r="F76" s="42"/>
      <c r="G76" s="42">
        <f t="shared" si="34"/>
        <v>21</v>
      </c>
      <c r="H76" s="43">
        <v>4</v>
      </c>
      <c r="I76" s="44">
        <v>4</v>
      </c>
      <c r="J76" s="44"/>
      <c r="K76" s="42">
        <v>1</v>
      </c>
      <c r="L76" s="42"/>
      <c r="M76" s="42"/>
      <c r="N76" s="44">
        <v>8</v>
      </c>
      <c r="O76" s="44"/>
      <c r="P76" s="42"/>
      <c r="Q76" s="54"/>
      <c r="R76" s="42"/>
      <c r="S76" s="44">
        <f t="shared" si="35"/>
        <v>17</v>
      </c>
      <c r="T76" s="44">
        <v>4</v>
      </c>
      <c r="U76" s="44"/>
      <c r="V76" s="54"/>
      <c r="W76" s="44"/>
      <c r="X76" s="44"/>
      <c r="Y76" s="42"/>
      <c r="Z76" s="44"/>
      <c r="AA76" s="42">
        <f t="shared" si="36"/>
        <v>4</v>
      </c>
      <c r="AB76" s="42">
        <f t="shared" si="37"/>
        <v>21</v>
      </c>
      <c r="AC76" s="42" t="s">
        <v>45</v>
      </c>
      <c r="AD76" s="42"/>
      <c r="AE76" s="42"/>
      <c r="AF76" s="42"/>
      <c r="AG76" s="42"/>
      <c r="AH76" s="42"/>
      <c r="AI76" s="42">
        <v>2</v>
      </c>
      <c r="AJ76" s="42">
        <f t="shared" si="38"/>
        <v>2</v>
      </c>
      <c r="AK76" s="45">
        <f t="shared" si="39"/>
        <v>23</v>
      </c>
    </row>
    <row r="77" spans="1:37" s="31" customFormat="1" ht="17.25" x14ac:dyDescent="0.3">
      <c r="A77" s="111"/>
      <c r="B77" s="107" t="s">
        <v>124</v>
      </c>
      <c r="C77" s="107"/>
      <c r="D77" s="119"/>
      <c r="E77" s="42">
        <v>22</v>
      </c>
      <c r="F77" s="42"/>
      <c r="G77" s="42">
        <f t="shared" si="34"/>
        <v>22</v>
      </c>
      <c r="H77" s="43">
        <v>4</v>
      </c>
      <c r="I77" s="44">
        <v>3</v>
      </c>
      <c r="J77" s="44"/>
      <c r="K77" s="42">
        <v>1</v>
      </c>
      <c r="L77" s="42"/>
      <c r="M77" s="42"/>
      <c r="N77" s="44">
        <v>9</v>
      </c>
      <c r="O77" s="44"/>
      <c r="P77" s="42"/>
      <c r="Q77" s="54"/>
      <c r="R77" s="42"/>
      <c r="S77" s="44">
        <f t="shared" si="35"/>
        <v>17</v>
      </c>
      <c r="T77" s="44"/>
      <c r="U77" s="44"/>
      <c r="V77" s="54"/>
      <c r="W77" s="44">
        <v>5</v>
      </c>
      <c r="X77" s="44"/>
      <c r="Y77" s="42"/>
      <c r="Z77" s="44"/>
      <c r="AA77" s="42">
        <f t="shared" si="36"/>
        <v>5</v>
      </c>
      <c r="AB77" s="42">
        <f t="shared" si="37"/>
        <v>22</v>
      </c>
      <c r="AC77" s="42" t="s">
        <v>45</v>
      </c>
      <c r="AD77" s="42"/>
      <c r="AE77" s="42"/>
      <c r="AF77" s="42"/>
      <c r="AG77" s="42"/>
      <c r="AH77" s="42"/>
      <c r="AI77" s="42">
        <v>2</v>
      </c>
      <c r="AJ77" s="42">
        <f t="shared" si="38"/>
        <v>2</v>
      </c>
      <c r="AK77" s="45">
        <f t="shared" si="39"/>
        <v>24</v>
      </c>
    </row>
    <row r="78" spans="1:37" s="31" customFormat="1" ht="17.25" x14ac:dyDescent="0.3">
      <c r="A78" s="111"/>
      <c r="B78" s="107" t="s">
        <v>125</v>
      </c>
      <c r="C78" s="107"/>
      <c r="D78" s="119"/>
      <c r="E78" s="42">
        <v>22</v>
      </c>
      <c r="F78" s="42"/>
      <c r="G78" s="42">
        <f t="shared" si="34"/>
        <v>22</v>
      </c>
      <c r="H78" s="43">
        <v>5</v>
      </c>
      <c r="I78" s="44">
        <v>3</v>
      </c>
      <c r="J78" s="44"/>
      <c r="K78" s="42">
        <v>1</v>
      </c>
      <c r="L78" s="42"/>
      <c r="M78" s="42"/>
      <c r="N78" s="44">
        <v>8</v>
      </c>
      <c r="O78" s="44"/>
      <c r="P78" s="42"/>
      <c r="Q78" s="54"/>
      <c r="R78" s="42"/>
      <c r="S78" s="44">
        <f t="shared" si="35"/>
        <v>17</v>
      </c>
      <c r="T78" s="44"/>
      <c r="U78" s="44"/>
      <c r="V78" s="54"/>
      <c r="W78" s="44">
        <v>5</v>
      </c>
      <c r="X78" s="44"/>
      <c r="Y78" s="42"/>
      <c r="Z78" s="44"/>
      <c r="AA78" s="42">
        <f t="shared" si="36"/>
        <v>5</v>
      </c>
      <c r="AB78" s="42">
        <f t="shared" si="37"/>
        <v>22</v>
      </c>
      <c r="AC78" s="42" t="s">
        <v>45</v>
      </c>
      <c r="AD78" s="42"/>
      <c r="AE78" s="42"/>
      <c r="AF78" s="42"/>
      <c r="AG78" s="42"/>
      <c r="AH78" s="42"/>
      <c r="AI78" s="42">
        <v>2</v>
      </c>
      <c r="AJ78" s="42">
        <f t="shared" si="38"/>
        <v>2</v>
      </c>
      <c r="AK78" s="45">
        <f t="shared" si="39"/>
        <v>24</v>
      </c>
    </row>
    <row r="79" spans="1:37" s="31" customFormat="1" ht="17.25" x14ac:dyDescent="0.3">
      <c r="A79" s="111"/>
      <c r="B79" s="107" t="s">
        <v>126</v>
      </c>
      <c r="C79" s="107"/>
      <c r="D79" s="119"/>
      <c r="E79" s="42">
        <v>23</v>
      </c>
      <c r="F79" s="42"/>
      <c r="G79" s="42">
        <f t="shared" si="34"/>
        <v>23</v>
      </c>
      <c r="H79" s="43">
        <v>5</v>
      </c>
      <c r="I79" s="44">
        <v>4</v>
      </c>
      <c r="J79" s="44"/>
      <c r="K79" s="42">
        <v>1</v>
      </c>
      <c r="L79" s="42"/>
      <c r="M79" s="42"/>
      <c r="N79" s="44">
        <v>8</v>
      </c>
      <c r="O79" s="44"/>
      <c r="P79" s="42"/>
      <c r="Q79" s="54"/>
      <c r="R79" s="42"/>
      <c r="S79" s="44">
        <f t="shared" si="35"/>
        <v>18</v>
      </c>
      <c r="T79" s="44">
        <v>5</v>
      </c>
      <c r="U79" s="44"/>
      <c r="V79" s="54"/>
      <c r="W79" s="44"/>
      <c r="X79" s="44"/>
      <c r="Y79" s="42"/>
      <c r="Z79" s="44"/>
      <c r="AA79" s="42">
        <f t="shared" si="36"/>
        <v>5</v>
      </c>
      <c r="AB79" s="42">
        <f t="shared" si="37"/>
        <v>23</v>
      </c>
      <c r="AC79" s="42" t="s">
        <v>45</v>
      </c>
      <c r="AD79" s="42"/>
      <c r="AE79" s="42"/>
      <c r="AF79" s="42"/>
      <c r="AG79" s="42"/>
      <c r="AH79" s="42"/>
      <c r="AI79" s="42">
        <v>2</v>
      </c>
      <c r="AJ79" s="42">
        <f t="shared" si="38"/>
        <v>2</v>
      </c>
      <c r="AK79" s="45">
        <f t="shared" si="39"/>
        <v>25</v>
      </c>
    </row>
    <row r="80" spans="1:37" s="31" customFormat="1" ht="17.25" x14ac:dyDescent="0.3">
      <c r="A80" s="111"/>
      <c r="B80" s="107" t="s">
        <v>127</v>
      </c>
      <c r="C80" s="107"/>
      <c r="D80" s="119"/>
      <c r="E80" s="42">
        <v>22</v>
      </c>
      <c r="F80" s="42"/>
      <c r="G80" s="42">
        <f t="shared" si="34"/>
        <v>22</v>
      </c>
      <c r="H80" s="43">
        <v>5</v>
      </c>
      <c r="I80" s="44">
        <v>4</v>
      </c>
      <c r="J80" s="44"/>
      <c r="K80" s="42">
        <v>1</v>
      </c>
      <c r="L80" s="42"/>
      <c r="M80" s="42"/>
      <c r="N80" s="44">
        <v>8</v>
      </c>
      <c r="O80" s="44"/>
      <c r="P80" s="42"/>
      <c r="Q80" s="54"/>
      <c r="R80" s="42"/>
      <c r="S80" s="44">
        <f t="shared" si="35"/>
        <v>18</v>
      </c>
      <c r="T80" s="44"/>
      <c r="U80" s="44"/>
      <c r="V80" s="54"/>
      <c r="W80" s="44">
        <v>4</v>
      </c>
      <c r="X80" s="44"/>
      <c r="Y80" s="42"/>
      <c r="Z80" s="44"/>
      <c r="AA80" s="42">
        <f t="shared" si="36"/>
        <v>4</v>
      </c>
      <c r="AB80" s="42">
        <f t="shared" si="37"/>
        <v>22</v>
      </c>
      <c r="AC80" s="42" t="s">
        <v>45</v>
      </c>
      <c r="AD80" s="42"/>
      <c r="AE80" s="42"/>
      <c r="AF80" s="42"/>
      <c r="AG80" s="42"/>
      <c r="AH80" s="42"/>
      <c r="AI80" s="42">
        <v>2</v>
      </c>
      <c r="AJ80" s="42">
        <f t="shared" si="38"/>
        <v>2</v>
      </c>
      <c r="AK80" s="45">
        <f t="shared" si="39"/>
        <v>24</v>
      </c>
    </row>
    <row r="81" spans="1:37" s="31" customFormat="1" ht="17.25" x14ac:dyDescent="0.3">
      <c r="A81" s="111"/>
      <c r="B81" s="107" t="s">
        <v>128</v>
      </c>
      <c r="C81" s="107"/>
      <c r="D81" s="119"/>
      <c r="E81" s="42">
        <v>22</v>
      </c>
      <c r="F81" s="42"/>
      <c r="G81" s="42">
        <f t="shared" si="34"/>
        <v>22</v>
      </c>
      <c r="H81" s="43">
        <v>5</v>
      </c>
      <c r="I81" s="44">
        <v>4</v>
      </c>
      <c r="J81" s="44"/>
      <c r="K81" s="42">
        <v>1</v>
      </c>
      <c r="L81" s="42"/>
      <c r="M81" s="42"/>
      <c r="N81" s="44">
        <v>8</v>
      </c>
      <c r="O81" s="44"/>
      <c r="P81" s="42"/>
      <c r="Q81" s="54"/>
      <c r="R81" s="42"/>
      <c r="S81" s="44">
        <f t="shared" si="35"/>
        <v>18</v>
      </c>
      <c r="T81" s="44">
        <v>4</v>
      </c>
      <c r="U81" s="44"/>
      <c r="V81" s="54"/>
      <c r="W81" s="44"/>
      <c r="X81" s="44"/>
      <c r="Y81" s="42"/>
      <c r="Z81" s="44"/>
      <c r="AA81" s="42">
        <f t="shared" si="36"/>
        <v>4</v>
      </c>
      <c r="AB81" s="42">
        <f t="shared" si="37"/>
        <v>22</v>
      </c>
      <c r="AC81" s="42" t="s">
        <v>45</v>
      </c>
      <c r="AD81" s="42"/>
      <c r="AE81" s="42"/>
      <c r="AF81" s="42"/>
      <c r="AG81" s="42"/>
      <c r="AH81" s="42"/>
      <c r="AI81" s="42">
        <v>2</v>
      </c>
      <c r="AJ81" s="42">
        <f t="shared" si="38"/>
        <v>2</v>
      </c>
      <c r="AK81" s="45">
        <f t="shared" si="39"/>
        <v>24</v>
      </c>
    </row>
    <row r="82" spans="1:37" s="31" customFormat="1" ht="17.25" x14ac:dyDescent="0.3">
      <c r="A82" s="111"/>
      <c r="B82" s="107" t="s">
        <v>129</v>
      </c>
      <c r="C82" s="107"/>
      <c r="D82" s="119"/>
      <c r="E82" s="42">
        <v>47</v>
      </c>
      <c r="F82" s="44"/>
      <c r="G82" s="42">
        <f t="shared" si="34"/>
        <v>47</v>
      </c>
      <c r="H82" s="43">
        <v>10</v>
      </c>
      <c r="I82" s="44">
        <v>8</v>
      </c>
      <c r="J82" s="44"/>
      <c r="K82" s="42">
        <v>1</v>
      </c>
      <c r="L82" s="42">
        <v>2</v>
      </c>
      <c r="M82" s="42"/>
      <c r="N82" s="44">
        <v>14</v>
      </c>
      <c r="O82" s="44"/>
      <c r="P82" s="42"/>
      <c r="Q82" s="54"/>
      <c r="R82" s="42"/>
      <c r="S82" s="44">
        <f t="shared" si="35"/>
        <v>35</v>
      </c>
      <c r="T82" s="44">
        <v>12</v>
      </c>
      <c r="U82" s="44"/>
      <c r="V82" s="54"/>
      <c r="W82" s="44"/>
      <c r="X82" s="44"/>
      <c r="Y82" s="42"/>
      <c r="Z82" s="44"/>
      <c r="AA82" s="42">
        <f t="shared" si="36"/>
        <v>12</v>
      </c>
      <c r="AB82" s="42">
        <f t="shared" si="37"/>
        <v>47</v>
      </c>
      <c r="AC82" s="42" t="s">
        <v>45</v>
      </c>
      <c r="AD82" s="42"/>
      <c r="AE82" s="42">
        <v>2</v>
      </c>
      <c r="AF82" s="42"/>
      <c r="AG82" s="42"/>
      <c r="AH82" s="42"/>
      <c r="AI82" s="42">
        <v>4</v>
      </c>
      <c r="AJ82" s="42">
        <f t="shared" si="38"/>
        <v>6</v>
      </c>
      <c r="AK82" s="45">
        <f t="shared" si="39"/>
        <v>53</v>
      </c>
    </row>
    <row r="83" spans="1:37" ht="17.25" x14ac:dyDescent="0.3">
      <c r="A83" s="105" t="s">
        <v>130</v>
      </c>
      <c r="B83" s="106"/>
      <c r="C83" s="106"/>
      <c r="D83" s="9"/>
      <c r="E83" s="46">
        <f>SUM(E75:E82)</f>
        <v>208</v>
      </c>
      <c r="F83" s="46">
        <f t="shared" ref="F83:AB83" si="40">SUM(F75:F82)</f>
        <v>0</v>
      </c>
      <c r="G83" s="46">
        <f t="shared" si="40"/>
        <v>208</v>
      </c>
      <c r="H83" s="46">
        <f t="shared" si="40"/>
        <v>44</v>
      </c>
      <c r="I83" s="46">
        <f t="shared" si="40"/>
        <v>35</v>
      </c>
      <c r="J83" s="46">
        <f t="shared" si="40"/>
        <v>0</v>
      </c>
      <c r="K83" s="46">
        <f t="shared" si="40"/>
        <v>8</v>
      </c>
      <c r="L83" s="46">
        <f t="shared" si="40"/>
        <v>3</v>
      </c>
      <c r="M83" s="46">
        <f t="shared" si="40"/>
        <v>0</v>
      </c>
      <c r="N83" s="46">
        <f t="shared" si="40"/>
        <v>71</v>
      </c>
      <c r="O83" s="46">
        <f t="shared" si="40"/>
        <v>3</v>
      </c>
      <c r="P83" s="46">
        <f t="shared" si="40"/>
        <v>0</v>
      </c>
      <c r="Q83" s="46"/>
      <c r="R83" s="46">
        <f t="shared" si="40"/>
        <v>0</v>
      </c>
      <c r="S83" s="46">
        <f t="shared" si="40"/>
        <v>164</v>
      </c>
      <c r="T83" s="46">
        <f t="shared" si="40"/>
        <v>25</v>
      </c>
      <c r="U83" s="46">
        <f t="shared" si="40"/>
        <v>0</v>
      </c>
      <c r="V83" s="46"/>
      <c r="W83" s="46">
        <f t="shared" si="40"/>
        <v>19</v>
      </c>
      <c r="X83" s="46">
        <f t="shared" si="40"/>
        <v>0</v>
      </c>
      <c r="Y83" s="46">
        <f t="shared" si="40"/>
        <v>0</v>
      </c>
      <c r="Z83" s="46">
        <f t="shared" si="40"/>
        <v>0</v>
      </c>
      <c r="AA83" s="46">
        <f t="shared" si="40"/>
        <v>44</v>
      </c>
      <c r="AB83" s="46">
        <f t="shared" si="40"/>
        <v>208</v>
      </c>
      <c r="AC83" s="46">
        <v>3</v>
      </c>
      <c r="AD83" s="46">
        <f>SUM(AD75:AD82)</f>
        <v>0</v>
      </c>
      <c r="AE83" s="46">
        <f>SUM(AE75:AE82)</f>
        <v>2</v>
      </c>
      <c r="AF83" s="46">
        <f>SUM(AF75:AF82)</f>
        <v>0</v>
      </c>
      <c r="AG83" s="46">
        <f>SUM(AG75:AG82)</f>
        <v>0</v>
      </c>
      <c r="AH83" s="46">
        <v>0</v>
      </c>
      <c r="AI83" s="46">
        <f>SUM(AI75:AI82)</f>
        <v>18</v>
      </c>
      <c r="AJ83" s="46">
        <f>SUM(AC83:AI83)</f>
        <v>23</v>
      </c>
      <c r="AK83" s="47">
        <f>SUM(AB83,AJ83)</f>
        <v>231</v>
      </c>
    </row>
    <row r="84" spans="1:37" s="31" customFormat="1" ht="17.25" x14ac:dyDescent="0.3">
      <c r="A84" s="110" t="s">
        <v>131</v>
      </c>
      <c r="B84" s="107" t="s">
        <v>132</v>
      </c>
      <c r="C84" s="107"/>
      <c r="D84" s="119" t="s">
        <v>40</v>
      </c>
      <c r="E84" s="42">
        <v>35</v>
      </c>
      <c r="F84" s="44"/>
      <c r="G84" s="42">
        <f>SUM(E84:F84)</f>
        <v>35</v>
      </c>
      <c r="H84" s="43">
        <v>9</v>
      </c>
      <c r="I84" s="44">
        <v>5</v>
      </c>
      <c r="J84" s="44"/>
      <c r="K84" s="42"/>
      <c r="L84" s="42">
        <v>1</v>
      </c>
      <c r="M84" s="42"/>
      <c r="N84" s="44">
        <v>14</v>
      </c>
      <c r="O84" s="44"/>
      <c r="P84" s="42"/>
      <c r="Q84" s="54"/>
      <c r="R84" s="42"/>
      <c r="S84" s="44">
        <f>SUM(H84:R84)</f>
        <v>29</v>
      </c>
      <c r="T84" s="44">
        <v>6</v>
      </c>
      <c r="U84" s="44"/>
      <c r="V84" s="54"/>
      <c r="W84" s="44"/>
      <c r="X84" s="44"/>
      <c r="Y84" s="42"/>
      <c r="Z84" s="44"/>
      <c r="AA84" s="42">
        <f>SUM(T84:Z84)</f>
        <v>6</v>
      </c>
      <c r="AB84" s="42">
        <f>S84+AA84</f>
        <v>35</v>
      </c>
      <c r="AC84" s="42" t="s">
        <v>45</v>
      </c>
      <c r="AD84" s="42">
        <v>3</v>
      </c>
      <c r="AE84" s="42">
        <v>2</v>
      </c>
      <c r="AF84" s="42"/>
      <c r="AG84" s="42"/>
      <c r="AH84" s="42"/>
      <c r="AI84" s="42">
        <v>3</v>
      </c>
      <c r="AJ84" s="42">
        <f>SUM(AD84:AI84)</f>
        <v>8</v>
      </c>
      <c r="AK84" s="45">
        <f>AB84+AJ84</f>
        <v>43</v>
      </c>
    </row>
    <row r="85" spans="1:37" s="31" customFormat="1" ht="17.25" x14ac:dyDescent="0.3">
      <c r="A85" s="111"/>
      <c r="B85" s="120" t="s">
        <v>133</v>
      </c>
      <c r="C85" s="121"/>
      <c r="D85" s="119"/>
      <c r="E85" s="42">
        <v>51</v>
      </c>
      <c r="F85" s="44"/>
      <c r="G85" s="42">
        <f>SUM(E85:F85)</f>
        <v>51</v>
      </c>
      <c r="H85" s="43">
        <v>7</v>
      </c>
      <c r="I85" s="44">
        <v>5</v>
      </c>
      <c r="J85" s="44"/>
      <c r="K85" s="42">
        <v>1</v>
      </c>
      <c r="L85" s="42">
        <v>0</v>
      </c>
      <c r="M85" s="42"/>
      <c r="N85" s="44">
        <v>28</v>
      </c>
      <c r="O85" s="44"/>
      <c r="P85" s="42"/>
      <c r="Q85" s="54"/>
      <c r="R85" s="42"/>
      <c r="S85" s="44">
        <f>SUM(H85:R85)</f>
        <v>41</v>
      </c>
      <c r="T85" s="44"/>
      <c r="U85" s="44"/>
      <c r="V85" s="54"/>
      <c r="W85" s="44">
        <v>10</v>
      </c>
      <c r="X85" s="44"/>
      <c r="Y85" s="42"/>
      <c r="Z85" s="44"/>
      <c r="AA85" s="42">
        <f>SUM(T85:Z85)</f>
        <v>10</v>
      </c>
      <c r="AB85" s="42">
        <f>S85+AA85</f>
        <v>51</v>
      </c>
      <c r="AC85" s="42" t="s">
        <v>45</v>
      </c>
      <c r="AD85" s="42">
        <v>2</v>
      </c>
      <c r="AE85" s="42">
        <v>2</v>
      </c>
      <c r="AF85" s="42"/>
      <c r="AG85" s="42"/>
      <c r="AH85" s="42"/>
      <c r="AI85" s="42">
        <v>4</v>
      </c>
      <c r="AJ85" s="42">
        <f>SUM(AD85:AI85)</f>
        <v>8</v>
      </c>
      <c r="AK85" s="45">
        <f>AB85+AJ85</f>
        <v>59</v>
      </c>
    </row>
    <row r="86" spans="1:37" s="31" customFormat="1" ht="17.25" x14ac:dyDescent="0.3">
      <c r="A86" s="111"/>
      <c r="B86" s="107" t="s">
        <v>134</v>
      </c>
      <c r="C86" s="107"/>
      <c r="D86" s="119"/>
      <c r="E86" s="42">
        <v>35</v>
      </c>
      <c r="F86" s="44"/>
      <c r="G86" s="42">
        <f>SUM(E86:F86)</f>
        <v>35</v>
      </c>
      <c r="H86" s="43">
        <v>8</v>
      </c>
      <c r="I86" s="44">
        <v>5</v>
      </c>
      <c r="J86" s="44"/>
      <c r="K86" s="42">
        <v>1</v>
      </c>
      <c r="L86" s="42">
        <v>1</v>
      </c>
      <c r="M86" s="42"/>
      <c r="N86" s="44">
        <v>14</v>
      </c>
      <c r="O86" s="44"/>
      <c r="P86" s="42"/>
      <c r="Q86" s="54"/>
      <c r="R86" s="42"/>
      <c r="S86" s="44">
        <f>SUM(H86:R86)</f>
        <v>29</v>
      </c>
      <c r="T86" s="44">
        <v>6</v>
      </c>
      <c r="U86" s="44"/>
      <c r="V86" s="54"/>
      <c r="W86" s="44"/>
      <c r="X86" s="44"/>
      <c r="Y86" s="42"/>
      <c r="Z86" s="44"/>
      <c r="AA86" s="42">
        <f>SUM(T86:Z86)</f>
        <v>6</v>
      </c>
      <c r="AB86" s="42">
        <f>S86+AA86</f>
        <v>35</v>
      </c>
      <c r="AC86" s="42" t="s">
        <v>45</v>
      </c>
      <c r="AD86" s="42">
        <v>1</v>
      </c>
      <c r="AE86" s="42">
        <v>1</v>
      </c>
      <c r="AF86" s="42"/>
      <c r="AG86" s="42"/>
      <c r="AH86" s="42"/>
      <c r="AI86" s="42">
        <v>3</v>
      </c>
      <c r="AJ86" s="42">
        <f>SUM(AD86:AI86)</f>
        <v>5</v>
      </c>
      <c r="AK86" s="45">
        <f>AB86+AJ86</f>
        <v>40</v>
      </c>
    </row>
    <row r="87" spans="1:37" ht="17.25" x14ac:dyDescent="0.3">
      <c r="A87" s="105" t="s">
        <v>135</v>
      </c>
      <c r="B87" s="106"/>
      <c r="C87" s="106"/>
      <c r="D87" s="9"/>
      <c r="E87" s="46">
        <f>SUM(E84:E86)</f>
        <v>121</v>
      </c>
      <c r="F87" s="46">
        <f t="shared" ref="F87:AB87" si="41">SUM(F84:F86)</f>
        <v>0</v>
      </c>
      <c r="G87" s="46">
        <f t="shared" si="41"/>
        <v>121</v>
      </c>
      <c r="H87" s="46">
        <f t="shared" si="41"/>
        <v>24</v>
      </c>
      <c r="I87" s="46">
        <f t="shared" si="41"/>
        <v>15</v>
      </c>
      <c r="J87" s="46">
        <f t="shared" si="41"/>
        <v>0</v>
      </c>
      <c r="K87" s="46">
        <f t="shared" si="41"/>
        <v>2</v>
      </c>
      <c r="L87" s="46">
        <f t="shared" si="41"/>
        <v>2</v>
      </c>
      <c r="M87" s="46">
        <f t="shared" si="41"/>
        <v>0</v>
      </c>
      <c r="N87" s="46">
        <f t="shared" si="41"/>
        <v>56</v>
      </c>
      <c r="O87" s="46">
        <f t="shared" si="41"/>
        <v>0</v>
      </c>
      <c r="P87" s="46">
        <f t="shared" si="41"/>
        <v>0</v>
      </c>
      <c r="Q87" s="46"/>
      <c r="R87" s="46">
        <f t="shared" si="41"/>
        <v>0</v>
      </c>
      <c r="S87" s="46">
        <f t="shared" si="41"/>
        <v>99</v>
      </c>
      <c r="T87" s="46">
        <f t="shared" si="41"/>
        <v>12</v>
      </c>
      <c r="U87" s="46">
        <f t="shared" si="41"/>
        <v>0</v>
      </c>
      <c r="V87" s="46"/>
      <c r="W87" s="46">
        <f t="shared" si="41"/>
        <v>10</v>
      </c>
      <c r="X87" s="46">
        <f t="shared" si="41"/>
        <v>0</v>
      </c>
      <c r="Y87" s="46">
        <f t="shared" si="41"/>
        <v>0</v>
      </c>
      <c r="Z87" s="46">
        <f t="shared" si="41"/>
        <v>0</v>
      </c>
      <c r="AA87" s="46">
        <f t="shared" si="41"/>
        <v>22</v>
      </c>
      <c r="AB87" s="46">
        <f t="shared" si="41"/>
        <v>121</v>
      </c>
      <c r="AC87" s="46">
        <v>3</v>
      </c>
      <c r="AD87" s="46">
        <f>SUM(AD84:AD86)</f>
        <v>6</v>
      </c>
      <c r="AE87" s="46">
        <f>SUM(AE84:AE86)</f>
        <v>5</v>
      </c>
      <c r="AF87" s="46">
        <f>SUM(AF84:AF86)</f>
        <v>0</v>
      </c>
      <c r="AG87" s="46">
        <f>SUM(AG84:AG86)</f>
        <v>0</v>
      </c>
      <c r="AH87" s="46">
        <v>0</v>
      </c>
      <c r="AI87" s="46">
        <f>SUM(AI84:AI86)</f>
        <v>10</v>
      </c>
      <c r="AJ87" s="46">
        <f>SUM(AC87:AI87)</f>
        <v>24</v>
      </c>
      <c r="AK87" s="47">
        <f>SUM(AB87,AJ87)</f>
        <v>145</v>
      </c>
    </row>
    <row r="88" spans="1:37" s="31" customFormat="1" ht="33" x14ac:dyDescent="0.3">
      <c r="A88" s="35" t="s">
        <v>136</v>
      </c>
      <c r="B88" s="107" t="s">
        <v>236</v>
      </c>
      <c r="C88" s="107"/>
      <c r="D88" s="30" t="s">
        <v>40</v>
      </c>
      <c r="E88" s="42">
        <v>50</v>
      </c>
      <c r="F88" s="42"/>
      <c r="G88" s="42">
        <f>SUM(E88:F88)</f>
        <v>50</v>
      </c>
      <c r="H88" s="43">
        <v>10</v>
      </c>
      <c r="I88" s="43">
        <v>14</v>
      </c>
      <c r="J88" s="43"/>
      <c r="K88" s="42">
        <v>2</v>
      </c>
      <c r="L88" s="42"/>
      <c r="M88" s="42"/>
      <c r="N88" s="44">
        <v>8</v>
      </c>
      <c r="O88" s="44"/>
      <c r="P88" s="42"/>
      <c r="Q88" s="43"/>
      <c r="R88" s="42"/>
      <c r="S88" s="44">
        <f>SUM(H88:R88)</f>
        <v>34</v>
      </c>
      <c r="T88" s="44"/>
      <c r="U88" s="44"/>
      <c r="V88" s="54"/>
      <c r="W88" s="44">
        <v>16</v>
      </c>
      <c r="X88" s="44"/>
      <c r="Y88" s="42"/>
      <c r="Z88" s="44"/>
      <c r="AA88" s="42">
        <f>SUM(T88:Z88)</f>
        <v>16</v>
      </c>
      <c r="AB88" s="42">
        <f>S88+AA88</f>
        <v>50</v>
      </c>
      <c r="AC88" s="42" t="s">
        <v>137</v>
      </c>
      <c r="AD88" s="42"/>
      <c r="AE88" s="42"/>
      <c r="AF88" s="42"/>
      <c r="AG88" s="42"/>
      <c r="AH88" s="42"/>
      <c r="AI88" s="42">
        <v>2</v>
      </c>
      <c r="AJ88" s="42">
        <f>SUM(AD88:AI88)</f>
        <v>2</v>
      </c>
      <c r="AK88" s="45">
        <f>AB88+AJ88</f>
        <v>52</v>
      </c>
    </row>
    <row r="89" spans="1:37" ht="17.25" x14ac:dyDescent="0.3">
      <c r="A89" s="105" t="s">
        <v>138</v>
      </c>
      <c r="B89" s="122"/>
      <c r="C89" s="122"/>
      <c r="D89" s="10"/>
      <c r="E89" s="46">
        <f>SUM(E88)</f>
        <v>50</v>
      </c>
      <c r="F89" s="46">
        <f t="shared" ref="F89:AB89" si="42">SUM(F88)</f>
        <v>0</v>
      </c>
      <c r="G89" s="46">
        <f t="shared" si="42"/>
        <v>50</v>
      </c>
      <c r="H89" s="46">
        <f t="shared" si="42"/>
        <v>10</v>
      </c>
      <c r="I89" s="46">
        <f t="shared" si="42"/>
        <v>14</v>
      </c>
      <c r="J89" s="46">
        <f t="shared" si="42"/>
        <v>0</v>
      </c>
      <c r="K89" s="46">
        <f t="shared" si="42"/>
        <v>2</v>
      </c>
      <c r="L89" s="46">
        <v>0</v>
      </c>
      <c r="M89" s="46">
        <f t="shared" si="42"/>
        <v>0</v>
      </c>
      <c r="N89" s="46">
        <f t="shared" si="42"/>
        <v>8</v>
      </c>
      <c r="O89" s="46">
        <f t="shared" si="42"/>
        <v>0</v>
      </c>
      <c r="P89" s="46">
        <f t="shared" si="42"/>
        <v>0</v>
      </c>
      <c r="Q89" s="46"/>
      <c r="R89" s="46">
        <f t="shared" si="42"/>
        <v>0</v>
      </c>
      <c r="S89" s="46">
        <f t="shared" si="42"/>
        <v>34</v>
      </c>
      <c r="T89" s="46">
        <f t="shared" si="42"/>
        <v>0</v>
      </c>
      <c r="U89" s="46">
        <f t="shared" si="42"/>
        <v>0</v>
      </c>
      <c r="V89" s="46"/>
      <c r="W89" s="46">
        <f t="shared" si="42"/>
        <v>16</v>
      </c>
      <c r="X89" s="46">
        <f t="shared" si="42"/>
        <v>0</v>
      </c>
      <c r="Y89" s="46">
        <f t="shared" si="42"/>
        <v>0</v>
      </c>
      <c r="Z89" s="46">
        <f t="shared" si="42"/>
        <v>0</v>
      </c>
      <c r="AA89" s="46">
        <f t="shared" si="42"/>
        <v>16</v>
      </c>
      <c r="AB89" s="46">
        <f t="shared" si="42"/>
        <v>50</v>
      </c>
      <c r="AC89" s="46">
        <v>1</v>
      </c>
      <c r="AD89" s="46">
        <f>SUM(AD88)</f>
        <v>0</v>
      </c>
      <c r="AE89" s="46">
        <f>SUM(AE88)</f>
        <v>0</v>
      </c>
      <c r="AF89" s="46">
        <f>SUM(AF88)</f>
        <v>0</v>
      </c>
      <c r="AG89" s="46">
        <f>SUM(AG88)</f>
        <v>0</v>
      </c>
      <c r="AH89" s="46">
        <v>0</v>
      </c>
      <c r="AI89" s="46">
        <f>SUM(AI88)</f>
        <v>2</v>
      </c>
      <c r="AJ89" s="46">
        <f>SUM(AC89:AI89)</f>
        <v>3</v>
      </c>
      <c r="AK89" s="47">
        <f>SUM(AB89,AJ89)</f>
        <v>53</v>
      </c>
    </row>
    <row r="90" spans="1:37" s="31" customFormat="1" ht="17.25" x14ac:dyDescent="0.3">
      <c r="A90" s="116" t="s">
        <v>139</v>
      </c>
      <c r="B90" s="141" t="s">
        <v>140</v>
      </c>
      <c r="C90" s="141"/>
      <c r="D90" s="132" t="s">
        <v>141</v>
      </c>
      <c r="E90" s="42">
        <v>119</v>
      </c>
      <c r="F90" s="44"/>
      <c r="G90" s="42">
        <f>SUM(E90:F90)</f>
        <v>119</v>
      </c>
      <c r="H90" s="43">
        <v>65</v>
      </c>
      <c r="I90" s="44">
        <v>22</v>
      </c>
      <c r="J90" s="44"/>
      <c r="K90" s="42"/>
      <c r="L90" s="42"/>
      <c r="M90" s="42"/>
      <c r="N90" s="44"/>
      <c r="O90" s="44">
        <v>20</v>
      </c>
      <c r="P90" s="42"/>
      <c r="Q90" s="54"/>
      <c r="R90" s="42"/>
      <c r="S90" s="44">
        <f>SUM(H90:R90)</f>
        <v>107</v>
      </c>
      <c r="T90" s="44"/>
      <c r="U90" s="44"/>
      <c r="V90" s="54"/>
      <c r="W90" s="44"/>
      <c r="X90" s="44"/>
      <c r="Y90" s="42"/>
      <c r="Z90" s="44">
        <v>12</v>
      </c>
      <c r="AA90" s="42">
        <f>SUM(T90:Z90)</f>
        <v>12</v>
      </c>
      <c r="AB90" s="42">
        <f>S90+AA90</f>
        <v>119</v>
      </c>
      <c r="AC90" s="42"/>
      <c r="AD90" s="42">
        <v>5</v>
      </c>
      <c r="AE90" s="42"/>
      <c r="AF90" s="42"/>
      <c r="AG90" s="44"/>
      <c r="AH90" s="44"/>
      <c r="AI90" s="42"/>
      <c r="AJ90" s="42">
        <f>SUM(AD90:AI90)</f>
        <v>5</v>
      </c>
      <c r="AK90" s="45">
        <f>AB90+AJ90</f>
        <v>124</v>
      </c>
    </row>
    <row r="91" spans="1:37" s="31" customFormat="1" ht="17.25" x14ac:dyDescent="0.3">
      <c r="A91" s="117"/>
      <c r="B91" s="107" t="s">
        <v>142</v>
      </c>
      <c r="C91" s="107"/>
      <c r="D91" s="133"/>
      <c r="E91" s="42">
        <v>20</v>
      </c>
      <c r="F91" s="44"/>
      <c r="G91" s="42">
        <f>SUM(E91:F91)</f>
        <v>20</v>
      </c>
      <c r="H91" s="43">
        <v>14</v>
      </c>
      <c r="I91" s="44">
        <v>3</v>
      </c>
      <c r="J91" s="44"/>
      <c r="K91" s="42"/>
      <c r="L91" s="42"/>
      <c r="M91" s="42"/>
      <c r="N91" s="44"/>
      <c r="O91" s="44">
        <v>3</v>
      </c>
      <c r="P91" s="42"/>
      <c r="Q91" s="54"/>
      <c r="R91" s="42"/>
      <c r="S91" s="44">
        <f>SUM(H91:R91)</f>
        <v>20</v>
      </c>
      <c r="T91" s="44"/>
      <c r="U91" s="44"/>
      <c r="V91" s="54"/>
      <c r="W91" s="44"/>
      <c r="X91" s="44"/>
      <c r="Y91" s="42"/>
      <c r="Z91" s="44"/>
      <c r="AA91" s="42">
        <f>SUM(T91:Z91)</f>
        <v>0</v>
      </c>
      <c r="AB91" s="42">
        <f>S91+AA91</f>
        <v>20</v>
      </c>
      <c r="AC91" s="42" t="s">
        <v>45</v>
      </c>
      <c r="AD91" s="42">
        <v>1</v>
      </c>
      <c r="AE91" s="42"/>
      <c r="AF91" s="42"/>
      <c r="AG91" s="44"/>
      <c r="AH91" s="44"/>
      <c r="AI91" s="42"/>
      <c r="AJ91" s="42">
        <f>SUM(AD91:AI91)</f>
        <v>1</v>
      </c>
      <c r="AK91" s="45">
        <f>AB91+AJ91</f>
        <v>21</v>
      </c>
    </row>
    <row r="92" spans="1:37" s="31" customFormat="1" ht="17.25" x14ac:dyDescent="0.3">
      <c r="A92" s="117"/>
      <c r="B92" s="107" t="s">
        <v>143</v>
      </c>
      <c r="C92" s="107"/>
      <c r="D92" s="133"/>
      <c r="E92" s="42">
        <v>22</v>
      </c>
      <c r="F92" s="44"/>
      <c r="G92" s="42">
        <f>SUM(E92:F92)</f>
        <v>22</v>
      </c>
      <c r="H92" s="43">
        <v>18</v>
      </c>
      <c r="I92" s="44">
        <v>3</v>
      </c>
      <c r="J92" s="44"/>
      <c r="K92" s="42"/>
      <c r="L92" s="42"/>
      <c r="M92" s="42"/>
      <c r="N92" s="44"/>
      <c r="O92" s="44">
        <v>1</v>
      </c>
      <c r="P92" s="42"/>
      <c r="Q92" s="54"/>
      <c r="R92" s="42"/>
      <c r="S92" s="44">
        <f>SUM(H92:R92)</f>
        <v>22</v>
      </c>
      <c r="T92" s="44"/>
      <c r="U92" s="44"/>
      <c r="V92" s="54"/>
      <c r="W92" s="44"/>
      <c r="X92" s="44"/>
      <c r="Y92" s="42"/>
      <c r="Z92" s="44"/>
      <c r="AA92" s="42">
        <f>SUM(T92:Z92)</f>
        <v>0</v>
      </c>
      <c r="AB92" s="42">
        <f>S92+AA92</f>
        <v>22</v>
      </c>
      <c r="AC92" s="42" t="s">
        <v>45</v>
      </c>
      <c r="AD92" s="42">
        <v>1</v>
      </c>
      <c r="AE92" s="42"/>
      <c r="AF92" s="42"/>
      <c r="AG92" s="44"/>
      <c r="AH92" s="44"/>
      <c r="AI92" s="42"/>
      <c r="AJ92" s="42">
        <f>SUM(AD92:AI92)</f>
        <v>1</v>
      </c>
      <c r="AK92" s="45">
        <f>AB92+AJ92</f>
        <v>23</v>
      </c>
    </row>
    <row r="93" spans="1:37" s="31" customFormat="1" ht="17.25" x14ac:dyDescent="0.3">
      <c r="A93" s="117"/>
      <c r="B93" s="107" t="s">
        <v>144</v>
      </c>
      <c r="C93" s="107"/>
      <c r="D93" s="133"/>
      <c r="E93" s="42">
        <v>27</v>
      </c>
      <c r="F93" s="44"/>
      <c r="G93" s="42">
        <f>SUM(E93:F93)</f>
        <v>27</v>
      </c>
      <c r="H93" s="43">
        <v>13</v>
      </c>
      <c r="I93" s="44">
        <v>5</v>
      </c>
      <c r="J93" s="44"/>
      <c r="K93" s="42"/>
      <c r="L93" s="42"/>
      <c r="M93" s="42"/>
      <c r="N93" s="44"/>
      <c r="O93" s="44">
        <v>5</v>
      </c>
      <c r="P93" s="42"/>
      <c r="Q93" s="54"/>
      <c r="R93" s="42"/>
      <c r="S93" s="44">
        <f>SUM(H93:R93)</f>
        <v>23</v>
      </c>
      <c r="T93" s="44">
        <v>4</v>
      </c>
      <c r="U93" s="44"/>
      <c r="V93" s="54"/>
      <c r="W93" s="44"/>
      <c r="X93" s="44"/>
      <c r="Y93" s="42"/>
      <c r="Z93" s="44"/>
      <c r="AA93" s="42">
        <f>SUM(T93:Z93)</f>
        <v>4</v>
      </c>
      <c r="AB93" s="42">
        <f>S93+AA93</f>
        <v>27</v>
      </c>
      <c r="AC93" s="42" t="s">
        <v>45</v>
      </c>
      <c r="AD93" s="42"/>
      <c r="AE93" s="42"/>
      <c r="AF93" s="42"/>
      <c r="AG93" s="44"/>
      <c r="AH93" s="44"/>
      <c r="AI93" s="42">
        <v>1</v>
      </c>
      <c r="AJ93" s="42">
        <f>SUM(AD93:AI93)</f>
        <v>1</v>
      </c>
      <c r="AK93" s="45">
        <f>AB93+AJ93</f>
        <v>28</v>
      </c>
    </row>
    <row r="94" spans="1:37" s="31" customFormat="1" ht="17.25" x14ac:dyDescent="0.3">
      <c r="A94" s="118"/>
      <c r="B94" s="107" t="s">
        <v>145</v>
      </c>
      <c r="C94" s="107"/>
      <c r="D94" s="134"/>
      <c r="E94" s="42">
        <v>40</v>
      </c>
      <c r="F94" s="42"/>
      <c r="G94" s="42">
        <f>SUM(E94:F94)</f>
        <v>40</v>
      </c>
      <c r="H94" s="43">
        <v>22</v>
      </c>
      <c r="I94" s="44">
        <v>10</v>
      </c>
      <c r="J94" s="44"/>
      <c r="K94" s="42"/>
      <c r="L94" s="42"/>
      <c r="M94" s="42"/>
      <c r="N94" s="44"/>
      <c r="O94" s="44">
        <v>8</v>
      </c>
      <c r="P94" s="42"/>
      <c r="Q94" s="54"/>
      <c r="R94" s="42"/>
      <c r="S94" s="44">
        <f>SUM(H94:R94)</f>
        <v>40</v>
      </c>
      <c r="T94" s="44"/>
      <c r="U94" s="44"/>
      <c r="V94" s="54"/>
      <c r="W94" s="44"/>
      <c r="X94" s="44"/>
      <c r="Y94" s="42"/>
      <c r="Z94" s="44"/>
      <c r="AA94" s="42">
        <f>SUM(T94:Z94)</f>
        <v>0</v>
      </c>
      <c r="AB94" s="42">
        <f>S94+AA94</f>
        <v>40</v>
      </c>
      <c r="AC94" s="42" t="s">
        <v>45</v>
      </c>
      <c r="AD94" s="42">
        <v>1</v>
      </c>
      <c r="AE94" s="42"/>
      <c r="AF94" s="42"/>
      <c r="AG94" s="44"/>
      <c r="AH94" s="44"/>
      <c r="AI94" s="42">
        <v>1</v>
      </c>
      <c r="AJ94" s="42">
        <f>SUM(AD94:AI94)</f>
        <v>2</v>
      </c>
      <c r="AK94" s="45">
        <f>AB94+AJ94</f>
        <v>42</v>
      </c>
    </row>
    <row r="95" spans="1:37" ht="17.25" x14ac:dyDescent="0.3">
      <c r="A95" s="105" t="s">
        <v>146</v>
      </c>
      <c r="B95" s="106"/>
      <c r="C95" s="106"/>
      <c r="D95" s="9"/>
      <c r="E95" s="46">
        <f>SUM(E90:E94)</f>
        <v>228</v>
      </c>
      <c r="F95" s="46">
        <f t="shared" ref="F95:AB95" si="43">SUM(F90:F94)</f>
        <v>0</v>
      </c>
      <c r="G95" s="46">
        <f t="shared" si="43"/>
        <v>228</v>
      </c>
      <c r="H95" s="46">
        <f t="shared" si="43"/>
        <v>132</v>
      </c>
      <c r="I95" s="46">
        <f t="shared" si="43"/>
        <v>43</v>
      </c>
      <c r="J95" s="46">
        <f t="shared" si="43"/>
        <v>0</v>
      </c>
      <c r="K95" s="46">
        <f t="shared" si="43"/>
        <v>0</v>
      </c>
      <c r="L95" s="46">
        <f t="shared" si="43"/>
        <v>0</v>
      </c>
      <c r="M95" s="46">
        <f t="shared" si="43"/>
        <v>0</v>
      </c>
      <c r="N95" s="46">
        <f t="shared" si="43"/>
        <v>0</v>
      </c>
      <c r="O95" s="46">
        <f t="shared" si="43"/>
        <v>37</v>
      </c>
      <c r="P95" s="46">
        <f t="shared" si="43"/>
        <v>0</v>
      </c>
      <c r="Q95" s="46"/>
      <c r="R95" s="46">
        <f t="shared" si="43"/>
        <v>0</v>
      </c>
      <c r="S95" s="46">
        <f t="shared" si="43"/>
        <v>212</v>
      </c>
      <c r="T95" s="46">
        <f t="shared" si="43"/>
        <v>4</v>
      </c>
      <c r="U95" s="46">
        <f t="shared" si="43"/>
        <v>0</v>
      </c>
      <c r="V95" s="46"/>
      <c r="W95" s="46">
        <f t="shared" si="43"/>
        <v>0</v>
      </c>
      <c r="X95" s="46">
        <f t="shared" si="43"/>
        <v>0</v>
      </c>
      <c r="Y95" s="46">
        <f t="shared" si="43"/>
        <v>0</v>
      </c>
      <c r="Z95" s="46">
        <f t="shared" si="43"/>
        <v>12</v>
      </c>
      <c r="AA95" s="46">
        <f t="shared" si="43"/>
        <v>16</v>
      </c>
      <c r="AB95" s="46">
        <f t="shared" si="43"/>
        <v>228</v>
      </c>
      <c r="AC95" s="46">
        <v>1</v>
      </c>
      <c r="AD95" s="46">
        <f t="shared" ref="AD95:AI95" si="44">SUM(AD90:AD94)</f>
        <v>8</v>
      </c>
      <c r="AE95" s="46">
        <f t="shared" si="44"/>
        <v>0</v>
      </c>
      <c r="AF95" s="46">
        <f t="shared" si="44"/>
        <v>0</v>
      </c>
      <c r="AG95" s="46">
        <f t="shared" si="44"/>
        <v>0</v>
      </c>
      <c r="AH95" s="46">
        <f t="shared" si="44"/>
        <v>0</v>
      </c>
      <c r="AI95" s="46">
        <f t="shared" si="44"/>
        <v>2</v>
      </c>
      <c r="AJ95" s="46">
        <f>SUM(AC95:AI95)</f>
        <v>11</v>
      </c>
      <c r="AK95" s="47">
        <f>SUM(AB95,AJ95)</f>
        <v>239</v>
      </c>
    </row>
    <row r="96" spans="1:37" ht="17.25" x14ac:dyDescent="0.3">
      <c r="A96" s="11" t="s">
        <v>147</v>
      </c>
      <c r="B96" s="142" t="s">
        <v>148</v>
      </c>
      <c r="C96" s="143"/>
      <c r="D96" s="12" t="s">
        <v>40</v>
      </c>
      <c r="E96" s="48">
        <v>60</v>
      </c>
      <c r="F96" s="48"/>
      <c r="G96" s="48">
        <f>SUM(E96:F96)</f>
        <v>60</v>
      </c>
      <c r="H96" s="50">
        <v>9</v>
      </c>
      <c r="I96" s="50">
        <v>25</v>
      </c>
      <c r="J96" s="50">
        <v>2</v>
      </c>
      <c r="K96" s="50"/>
      <c r="L96" s="50"/>
      <c r="M96" s="50"/>
      <c r="N96" s="50">
        <v>6</v>
      </c>
      <c r="O96" s="50"/>
      <c r="P96" s="48"/>
      <c r="Q96" s="50"/>
      <c r="R96" s="48"/>
      <c r="S96" s="52">
        <f>SUM(H96:R96)</f>
        <v>42</v>
      </c>
      <c r="T96" s="48"/>
      <c r="U96" s="48"/>
      <c r="V96" s="48"/>
      <c r="W96" s="50">
        <v>9</v>
      </c>
      <c r="X96" s="48">
        <v>9</v>
      </c>
      <c r="Y96" s="48"/>
      <c r="Z96" s="48"/>
      <c r="AA96" s="48">
        <f>SUM(T96:Z96)</f>
        <v>18</v>
      </c>
      <c r="AB96" s="48">
        <f>S96+AA96</f>
        <v>60</v>
      </c>
      <c r="AC96" s="48"/>
      <c r="AD96" s="48"/>
      <c r="AE96" s="48">
        <v>5</v>
      </c>
      <c r="AF96" s="48"/>
      <c r="AG96" s="50"/>
      <c r="AH96" s="50"/>
      <c r="AI96" s="48"/>
      <c r="AJ96" s="50">
        <f>SUM(AD96:AI96)</f>
        <v>5</v>
      </c>
      <c r="AK96" s="53">
        <f>AB96+AJ96</f>
        <v>65</v>
      </c>
    </row>
    <row r="97" spans="1:37" ht="17.25" x14ac:dyDescent="0.3">
      <c r="A97" s="105" t="s">
        <v>149</v>
      </c>
      <c r="B97" s="122"/>
      <c r="C97" s="122"/>
      <c r="D97" s="10"/>
      <c r="E97" s="46">
        <f>SUM(E96)</f>
        <v>60</v>
      </c>
      <c r="F97" s="46">
        <f t="shared" ref="F97:AG97" si="45">SUM(F96)</f>
        <v>0</v>
      </c>
      <c r="G97" s="46">
        <f t="shared" si="45"/>
        <v>60</v>
      </c>
      <c r="H97" s="46">
        <f t="shared" si="45"/>
        <v>9</v>
      </c>
      <c r="I97" s="46">
        <f t="shared" si="45"/>
        <v>25</v>
      </c>
      <c r="J97" s="46">
        <f t="shared" si="45"/>
        <v>2</v>
      </c>
      <c r="K97" s="46">
        <f t="shared" si="45"/>
        <v>0</v>
      </c>
      <c r="L97" s="46">
        <v>0</v>
      </c>
      <c r="M97" s="46">
        <f t="shared" si="45"/>
        <v>0</v>
      </c>
      <c r="N97" s="46">
        <f t="shared" si="45"/>
        <v>6</v>
      </c>
      <c r="O97" s="46">
        <f t="shared" si="45"/>
        <v>0</v>
      </c>
      <c r="P97" s="46">
        <f t="shared" si="45"/>
        <v>0</v>
      </c>
      <c r="Q97" s="46"/>
      <c r="R97" s="46">
        <f t="shared" si="45"/>
        <v>0</v>
      </c>
      <c r="S97" s="46">
        <f t="shared" si="45"/>
        <v>42</v>
      </c>
      <c r="T97" s="46">
        <f t="shared" si="45"/>
        <v>0</v>
      </c>
      <c r="U97" s="46">
        <f t="shared" si="45"/>
        <v>0</v>
      </c>
      <c r="V97" s="46"/>
      <c r="W97" s="46">
        <f t="shared" si="45"/>
        <v>9</v>
      </c>
      <c r="X97" s="46">
        <f t="shared" si="45"/>
        <v>9</v>
      </c>
      <c r="Y97" s="46">
        <f t="shared" si="45"/>
        <v>0</v>
      </c>
      <c r="Z97" s="46">
        <f t="shared" si="45"/>
        <v>0</v>
      </c>
      <c r="AA97" s="46">
        <f t="shared" si="45"/>
        <v>18</v>
      </c>
      <c r="AB97" s="46">
        <f t="shared" si="45"/>
        <v>60</v>
      </c>
      <c r="AC97" s="46">
        <f t="shared" si="45"/>
        <v>0</v>
      </c>
      <c r="AD97" s="46">
        <f t="shared" si="45"/>
        <v>0</v>
      </c>
      <c r="AE97" s="46">
        <f t="shared" si="45"/>
        <v>5</v>
      </c>
      <c r="AF97" s="46">
        <f t="shared" si="45"/>
        <v>0</v>
      </c>
      <c r="AG97" s="46">
        <f t="shared" si="45"/>
        <v>0</v>
      </c>
      <c r="AH97" s="46">
        <v>0</v>
      </c>
      <c r="AI97" s="46">
        <f>SUM(AI96)</f>
        <v>0</v>
      </c>
      <c r="AJ97" s="46">
        <f>SUM(AC97:AI97)</f>
        <v>5</v>
      </c>
      <c r="AK97" s="47">
        <f>SUM(AB97,AJ97)</f>
        <v>65</v>
      </c>
    </row>
    <row r="98" spans="1:37" s="31" customFormat="1" ht="17.25" x14ac:dyDescent="0.3">
      <c r="A98" s="125" t="s">
        <v>150</v>
      </c>
      <c r="B98" s="107" t="s">
        <v>151</v>
      </c>
      <c r="C98" s="107"/>
      <c r="D98" s="132" t="s">
        <v>152</v>
      </c>
      <c r="E98" s="42">
        <v>18</v>
      </c>
      <c r="F98" s="42"/>
      <c r="G98" s="42">
        <f>SUM(E98:F98)</f>
        <v>18</v>
      </c>
      <c r="H98" s="43"/>
      <c r="I98" s="43"/>
      <c r="J98" s="43"/>
      <c r="K98" s="42"/>
      <c r="L98" s="42"/>
      <c r="M98" s="42"/>
      <c r="N98" s="44"/>
      <c r="O98" s="44"/>
      <c r="P98" s="42"/>
      <c r="Q98" s="43"/>
      <c r="R98" s="42">
        <v>9</v>
      </c>
      <c r="S98" s="44">
        <f>SUM(H98:R98)</f>
        <v>9</v>
      </c>
      <c r="T98" s="44"/>
      <c r="U98" s="44"/>
      <c r="V98" s="54"/>
      <c r="W98" s="44"/>
      <c r="X98" s="44"/>
      <c r="Y98" s="42">
        <v>9</v>
      </c>
      <c r="Z98" s="44"/>
      <c r="AA98" s="42">
        <f>SUM(T98:Z98)</f>
        <v>9</v>
      </c>
      <c r="AB98" s="42">
        <f>S98+AA98</f>
        <v>18</v>
      </c>
      <c r="AC98" s="42"/>
      <c r="AD98" s="42"/>
      <c r="AE98" s="42"/>
      <c r="AF98" s="42"/>
      <c r="AG98" s="42"/>
      <c r="AH98" s="42"/>
      <c r="AI98" s="42"/>
      <c r="AJ98" s="42">
        <f>SUM(AD98:AI98)</f>
        <v>0</v>
      </c>
      <c r="AK98" s="45">
        <f>AB98+AJ98</f>
        <v>18</v>
      </c>
    </row>
    <row r="99" spans="1:37" s="31" customFormat="1" ht="17.25" x14ac:dyDescent="0.3">
      <c r="A99" s="125"/>
      <c r="B99" s="107" t="s">
        <v>153</v>
      </c>
      <c r="C99" s="107"/>
      <c r="D99" s="133"/>
      <c r="E99" s="42">
        <v>15</v>
      </c>
      <c r="F99" s="42"/>
      <c r="G99" s="42">
        <f>SUM(E99:F99)</f>
        <v>15</v>
      </c>
      <c r="H99" s="43"/>
      <c r="I99" s="43"/>
      <c r="J99" s="43"/>
      <c r="K99" s="42"/>
      <c r="L99" s="42"/>
      <c r="M99" s="42"/>
      <c r="N99" s="44"/>
      <c r="O99" s="44"/>
      <c r="P99" s="42"/>
      <c r="Q99" s="43"/>
      <c r="R99" s="42">
        <v>15</v>
      </c>
      <c r="S99" s="44">
        <f>SUM(H99:R99)</f>
        <v>15</v>
      </c>
      <c r="T99" s="44"/>
      <c r="U99" s="44"/>
      <c r="V99" s="54"/>
      <c r="W99" s="44"/>
      <c r="X99" s="44"/>
      <c r="Y99" s="42"/>
      <c r="Z99" s="44"/>
      <c r="AA99" s="42">
        <f>SUM(T99:Z99)</f>
        <v>0</v>
      </c>
      <c r="AB99" s="42">
        <f>S99+AA99</f>
        <v>15</v>
      </c>
      <c r="AC99" s="42"/>
      <c r="AD99" s="42"/>
      <c r="AE99" s="42"/>
      <c r="AF99" s="42"/>
      <c r="AG99" s="42"/>
      <c r="AH99" s="42"/>
      <c r="AI99" s="42"/>
      <c r="AJ99" s="42">
        <f>SUM(AD99:AI99)</f>
        <v>0</v>
      </c>
      <c r="AK99" s="45">
        <f>AB99+AJ99</f>
        <v>15</v>
      </c>
    </row>
    <row r="100" spans="1:37" s="31" customFormat="1" ht="17.25" x14ac:dyDescent="0.3">
      <c r="A100" s="125"/>
      <c r="B100" s="107" t="s">
        <v>154</v>
      </c>
      <c r="C100" s="107"/>
      <c r="D100" s="134"/>
      <c r="E100" s="42">
        <v>7</v>
      </c>
      <c r="F100" s="42">
        <v>1</v>
      </c>
      <c r="G100" s="42">
        <f>SUM(E100:F100)</f>
        <v>8</v>
      </c>
      <c r="H100" s="43"/>
      <c r="I100" s="43"/>
      <c r="J100" s="43"/>
      <c r="K100" s="42"/>
      <c r="L100" s="42"/>
      <c r="M100" s="42"/>
      <c r="N100" s="44"/>
      <c r="O100" s="44"/>
      <c r="P100" s="42"/>
      <c r="Q100" s="43"/>
      <c r="R100" s="42">
        <v>8</v>
      </c>
      <c r="S100" s="44">
        <f>SUM(H100:R100)</f>
        <v>8</v>
      </c>
      <c r="T100" s="44"/>
      <c r="U100" s="44"/>
      <c r="V100" s="54"/>
      <c r="W100" s="44"/>
      <c r="X100" s="44"/>
      <c r="Y100" s="42"/>
      <c r="Z100" s="44"/>
      <c r="AA100" s="42">
        <f>SUM(T100:Z100)</f>
        <v>0</v>
      </c>
      <c r="AB100" s="42">
        <f>S100+AA100</f>
        <v>8</v>
      </c>
      <c r="AC100" s="42"/>
      <c r="AD100" s="42"/>
      <c r="AE100" s="42"/>
      <c r="AF100" s="42"/>
      <c r="AG100" s="42"/>
      <c r="AH100" s="42"/>
      <c r="AI100" s="42"/>
      <c r="AJ100" s="42">
        <f>SUM(AD100:AI100)</f>
        <v>0</v>
      </c>
      <c r="AK100" s="45">
        <f>AB100+AJ100</f>
        <v>8</v>
      </c>
    </row>
    <row r="101" spans="1:37" ht="17.25" x14ac:dyDescent="0.3">
      <c r="A101" s="125"/>
      <c r="B101" s="135" t="s">
        <v>155</v>
      </c>
      <c r="C101" s="135"/>
      <c r="D101" s="13" t="s">
        <v>156</v>
      </c>
      <c r="E101" s="56">
        <f t="shared" ref="E101:AB101" si="46">SUM(E98:E100)</f>
        <v>40</v>
      </c>
      <c r="F101" s="56">
        <f t="shared" si="46"/>
        <v>1</v>
      </c>
      <c r="G101" s="56">
        <f t="shared" si="46"/>
        <v>41</v>
      </c>
      <c r="H101" s="56">
        <f t="shared" si="46"/>
        <v>0</v>
      </c>
      <c r="I101" s="56">
        <f t="shared" si="46"/>
        <v>0</v>
      </c>
      <c r="J101" s="56">
        <f t="shared" si="46"/>
        <v>0</v>
      </c>
      <c r="K101" s="56">
        <f t="shared" si="46"/>
        <v>0</v>
      </c>
      <c r="L101" s="56">
        <v>0</v>
      </c>
      <c r="M101" s="56">
        <f t="shared" si="46"/>
        <v>0</v>
      </c>
      <c r="N101" s="56">
        <f t="shared" si="46"/>
        <v>0</v>
      </c>
      <c r="O101" s="56">
        <f t="shared" si="46"/>
        <v>0</v>
      </c>
      <c r="P101" s="56">
        <f t="shared" si="46"/>
        <v>0</v>
      </c>
      <c r="Q101" s="56"/>
      <c r="R101" s="56">
        <f t="shared" si="46"/>
        <v>32</v>
      </c>
      <c r="S101" s="56">
        <f t="shared" si="46"/>
        <v>32</v>
      </c>
      <c r="T101" s="56">
        <f t="shared" si="46"/>
        <v>0</v>
      </c>
      <c r="U101" s="56">
        <f t="shared" si="46"/>
        <v>0</v>
      </c>
      <c r="V101" s="56"/>
      <c r="W101" s="56">
        <f t="shared" si="46"/>
        <v>0</v>
      </c>
      <c r="X101" s="56">
        <f t="shared" si="46"/>
        <v>0</v>
      </c>
      <c r="Y101" s="56">
        <f t="shared" si="46"/>
        <v>9</v>
      </c>
      <c r="Z101" s="56">
        <f t="shared" si="46"/>
        <v>0</v>
      </c>
      <c r="AA101" s="56">
        <f t="shared" si="46"/>
        <v>9</v>
      </c>
      <c r="AB101" s="56">
        <f t="shared" si="46"/>
        <v>41</v>
      </c>
      <c r="AC101" s="56">
        <f t="shared" ref="AC101:AJ101" si="47">SUM(AC98:AC100)</f>
        <v>0</v>
      </c>
      <c r="AD101" s="56">
        <f t="shared" si="47"/>
        <v>0</v>
      </c>
      <c r="AE101" s="56">
        <f t="shared" si="47"/>
        <v>0</v>
      </c>
      <c r="AF101" s="56">
        <f t="shared" si="47"/>
        <v>0</v>
      </c>
      <c r="AG101" s="56">
        <f t="shared" si="47"/>
        <v>0</v>
      </c>
      <c r="AH101" s="56">
        <v>0</v>
      </c>
      <c r="AI101" s="56">
        <f>SUM(AI98:AI100)</f>
        <v>0</v>
      </c>
      <c r="AJ101" s="56">
        <f t="shared" si="47"/>
        <v>0</v>
      </c>
      <c r="AK101" s="57">
        <f>SUM(AK98:AK100)</f>
        <v>41</v>
      </c>
    </row>
    <row r="102" spans="1:37" ht="17.25" x14ac:dyDescent="0.3">
      <c r="A102" s="125"/>
      <c r="B102" s="127" t="s">
        <v>157</v>
      </c>
      <c r="C102" s="127"/>
      <c r="D102" s="138" t="s">
        <v>152</v>
      </c>
      <c r="E102" s="48">
        <v>5</v>
      </c>
      <c r="F102" s="48"/>
      <c r="G102" s="48">
        <f t="shared" ref="G102:G113" si="48">SUM(E102:F102)</f>
        <v>5</v>
      </c>
      <c r="H102" s="58"/>
      <c r="I102" s="58"/>
      <c r="J102" s="58"/>
      <c r="K102" s="48"/>
      <c r="L102" s="48"/>
      <c r="M102" s="48"/>
      <c r="N102" s="52"/>
      <c r="O102" s="52"/>
      <c r="P102" s="48"/>
      <c r="Q102" s="58"/>
      <c r="R102" s="52">
        <v>5</v>
      </c>
      <c r="S102" s="52">
        <f t="shared" ref="S102:S113" si="49">SUM(H102:R102)</f>
        <v>5</v>
      </c>
      <c r="T102" s="51"/>
      <c r="U102" s="51"/>
      <c r="V102" s="51"/>
      <c r="W102" s="52"/>
      <c r="X102" s="52"/>
      <c r="Y102" s="52"/>
      <c r="Z102" s="52"/>
      <c r="AA102" s="48">
        <f t="shared" ref="AA102:AA113" si="50">SUM(T102:Z102)</f>
        <v>0</v>
      </c>
      <c r="AB102" s="48">
        <f t="shared" ref="AB102:AB113" si="51">S102+AA102</f>
        <v>5</v>
      </c>
      <c r="AC102" s="48"/>
      <c r="AD102" s="50"/>
      <c r="AE102" s="50"/>
      <c r="AF102" s="50"/>
      <c r="AG102" s="48"/>
      <c r="AH102" s="48"/>
      <c r="AI102" s="48"/>
      <c r="AJ102" s="50">
        <f t="shared" ref="AJ102:AJ113" si="52">SUM(AD102:AI102)</f>
        <v>0</v>
      </c>
      <c r="AK102" s="53">
        <f t="shared" ref="AK102:AK113" si="53">AB102+AJ102</f>
        <v>5</v>
      </c>
    </row>
    <row r="103" spans="1:37" ht="17.25" x14ac:dyDescent="0.3">
      <c r="A103" s="125"/>
      <c r="B103" s="127" t="s">
        <v>158</v>
      </c>
      <c r="C103" s="127"/>
      <c r="D103" s="139"/>
      <c r="E103" s="48">
        <v>2</v>
      </c>
      <c r="F103" s="48"/>
      <c r="G103" s="48">
        <f t="shared" si="48"/>
        <v>2</v>
      </c>
      <c r="H103" s="58"/>
      <c r="I103" s="58"/>
      <c r="J103" s="58"/>
      <c r="K103" s="48"/>
      <c r="L103" s="48"/>
      <c r="M103" s="48"/>
      <c r="N103" s="52"/>
      <c r="O103" s="52"/>
      <c r="P103" s="48"/>
      <c r="Q103" s="58"/>
      <c r="R103" s="52">
        <v>2</v>
      </c>
      <c r="S103" s="52">
        <f t="shared" si="49"/>
        <v>2</v>
      </c>
      <c r="T103" s="51"/>
      <c r="U103" s="51"/>
      <c r="V103" s="51"/>
      <c r="W103" s="52"/>
      <c r="X103" s="52"/>
      <c r="Y103" s="52"/>
      <c r="Z103" s="52"/>
      <c r="AA103" s="48">
        <f t="shared" si="50"/>
        <v>0</v>
      </c>
      <c r="AB103" s="48">
        <f t="shared" si="51"/>
        <v>2</v>
      </c>
      <c r="AC103" s="48"/>
      <c r="AD103" s="50"/>
      <c r="AE103" s="50"/>
      <c r="AF103" s="50"/>
      <c r="AG103" s="48"/>
      <c r="AH103" s="48"/>
      <c r="AI103" s="48"/>
      <c r="AJ103" s="50">
        <f t="shared" si="52"/>
        <v>0</v>
      </c>
      <c r="AK103" s="53">
        <f t="shared" si="53"/>
        <v>2</v>
      </c>
    </row>
    <row r="104" spans="1:37" ht="17.25" x14ac:dyDescent="0.3">
      <c r="A104" s="125"/>
      <c r="B104" s="127" t="s">
        <v>159</v>
      </c>
      <c r="C104" s="127"/>
      <c r="D104" s="139"/>
      <c r="E104" s="48">
        <v>2</v>
      </c>
      <c r="F104" s="48"/>
      <c r="G104" s="48">
        <f t="shared" si="48"/>
        <v>2</v>
      </c>
      <c r="H104" s="58"/>
      <c r="I104" s="58"/>
      <c r="J104" s="58"/>
      <c r="K104" s="48"/>
      <c r="L104" s="48"/>
      <c r="M104" s="48"/>
      <c r="N104" s="52"/>
      <c r="O104" s="52"/>
      <c r="P104" s="48"/>
      <c r="Q104" s="58"/>
      <c r="R104" s="52">
        <v>2</v>
      </c>
      <c r="S104" s="52">
        <f t="shared" si="49"/>
        <v>2</v>
      </c>
      <c r="T104" s="51"/>
      <c r="U104" s="51"/>
      <c r="V104" s="51"/>
      <c r="W104" s="52"/>
      <c r="X104" s="52"/>
      <c r="Y104" s="52"/>
      <c r="Z104" s="52"/>
      <c r="AA104" s="48">
        <f t="shared" si="50"/>
        <v>0</v>
      </c>
      <c r="AB104" s="48">
        <f t="shared" si="51"/>
        <v>2</v>
      </c>
      <c r="AC104" s="48"/>
      <c r="AD104" s="50"/>
      <c r="AE104" s="50"/>
      <c r="AF104" s="50"/>
      <c r="AG104" s="48"/>
      <c r="AH104" s="48"/>
      <c r="AI104" s="48"/>
      <c r="AJ104" s="50">
        <f t="shared" si="52"/>
        <v>0</v>
      </c>
      <c r="AK104" s="53">
        <f t="shared" si="53"/>
        <v>2</v>
      </c>
    </row>
    <row r="105" spans="1:37" ht="17.25" x14ac:dyDescent="0.3">
      <c r="A105" s="125"/>
      <c r="B105" s="127" t="s">
        <v>160</v>
      </c>
      <c r="C105" s="127"/>
      <c r="D105" s="139"/>
      <c r="E105" s="48">
        <v>1</v>
      </c>
      <c r="F105" s="48"/>
      <c r="G105" s="48">
        <f t="shared" si="48"/>
        <v>1</v>
      </c>
      <c r="H105" s="58"/>
      <c r="I105" s="58"/>
      <c r="J105" s="58"/>
      <c r="K105" s="48"/>
      <c r="L105" s="48"/>
      <c r="M105" s="48"/>
      <c r="N105" s="52"/>
      <c r="O105" s="52"/>
      <c r="P105" s="48"/>
      <c r="Q105" s="58"/>
      <c r="R105" s="52">
        <v>1</v>
      </c>
      <c r="S105" s="52">
        <f t="shared" si="49"/>
        <v>1</v>
      </c>
      <c r="T105" s="51"/>
      <c r="U105" s="51"/>
      <c r="V105" s="51"/>
      <c r="W105" s="52"/>
      <c r="X105" s="52"/>
      <c r="Y105" s="52"/>
      <c r="Z105" s="52"/>
      <c r="AA105" s="48">
        <f t="shared" si="50"/>
        <v>0</v>
      </c>
      <c r="AB105" s="48">
        <f t="shared" si="51"/>
        <v>1</v>
      </c>
      <c r="AC105" s="48"/>
      <c r="AD105" s="50"/>
      <c r="AE105" s="50"/>
      <c r="AF105" s="50"/>
      <c r="AG105" s="48"/>
      <c r="AH105" s="48"/>
      <c r="AI105" s="48"/>
      <c r="AJ105" s="50">
        <f t="shared" si="52"/>
        <v>0</v>
      </c>
      <c r="AK105" s="53">
        <f t="shared" si="53"/>
        <v>1</v>
      </c>
    </row>
    <row r="106" spans="1:37" ht="17.25" x14ac:dyDescent="0.3">
      <c r="A106" s="125"/>
      <c r="B106" s="127" t="s">
        <v>161</v>
      </c>
      <c r="C106" s="127"/>
      <c r="D106" s="139"/>
      <c r="E106" s="48">
        <v>1</v>
      </c>
      <c r="F106" s="48"/>
      <c r="G106" s="48">
        <f t="shared" si="48"/>
        <v>1</v>
      </c>
      <c r="H106" s="58"/>
      <c r="I106" s="58"/>
      <c r="J106" s="58"/>
      <c r="K106" s="48"/>
      <c r="L106" s="48"/>
      <c r="M106" s="48"/>
      <c r="N106" s="52"/>
      <c r="O106" s="52"/>
      <c r="P106" s="48"/>
      <c r="Q106" s="58"/>
      <c r="R106" s="52">
        <v>1</v>
      </c>
      <c r="S106" s="52">
        <f t="shared" si="49"/>
        <v>1</v>
      </c>
      <c r="T106" s="51"/>
      <c r="U106" s="51"/>
      <c r="V106" s="51"/>
      <c r="W106" s="52"/>
      <c r="X106" s="52"/>
      <c r="Y106" s="52"/>
      <c r="Z106" s="52"/>
      <c r="AA106" s="48">
        <f t="shared" si="50"/>
        <v>0</v>
      </c>
      <c r="AB106" s="48">
        <f t="shared" si="51"/>
        <v>1</v>
      </c>
      <c r="AC106" s="48"/>
      <c r="AD106" s="50"/>
      <c r="AE106" s="50"/>
      <c r="AF106" s="50"/>
      <c r="AG106" s="48"/>
      <c r="AH106" s="48"/>
      <c r="AI106" s="48"/>
      <c r="AJ106" s="50">
        <f t="shared" si="52"/>
        <v>0</v>
      </c>
      <c r="AK106" s="53">
        <f t="shared" si="53"/>
        <v>1</v>
      </c>
    </row>
    <row r="107" spans="1:37" ht="17.25" x14ac:dyDescent="0.3">
      <c r="A107" s="125"/>
      <c r="B107" s="127" t="s">
        <v>162</v>
      </c>
      <c r="C107" s="127"/>
      <c r="D107" s="139"/>
      <c r="E107" s="48">
        <v>1</v>
      </c>
      <c r="F107" s="48"/>
      <c r="G107" s="48">
        <f t="shared" si="48"/>
        <v>1</v>
      </c>
      <c r="H107" s="58"/>
      <c r="I107" s="58"/>
      <c r="J107" s="58"/>
      <c r="K107" s="48"/>
      <c r="L107" s="48"/>
      <c r="M107" s="48"/>
      <c r="N107" s="52"/>
      <c r="O107" s="52"/>
      <c r="P107" s="48"/>
      <c r="Q107" s="58"/>
      <c r="R107" s="52">
        <v>1</v>
      </c>
      <c r="S107" s="52">
        <f t="shared" si="49"/>
        <v>1</v>
      </c>
      <c r="T107" s="51"/>
      <c r="U107" s="51"/>
      <c r="V107" s="51"/>
      <c r="W107" s="52"/>
      <c r="X107" s="52"/>
      <c r="Y107" s="52"/>
      <c r="Z107" s="52"/>
      <c r="AA107" s="48">
        <f t="shared" si="50"/>
        <v>0</v>
      </c>
      <c r="AB107" s="48">
        <f t="shared" si="51"/>
        <v>1</v>
      </c>
      <c r="AC107" s="48"/>
      <c r="AD107" s="50"/>
      <c r="AE107" s="50"/>
      <c r="AF107" s="50"/>
      <c r="AG107" s="48"/>
      <c r="AH107" s="48"/>
      <c r="AI107" s="48"/>
      <c r="AJ107" s="50">
        <f t="shared" si="52"/>
        <v>0</v>
      </c>
      <c r="AK107" s="53">
        <f t="shared" si="53"/>
        <v>1</v>
      </c>
    </row>
    <row r="108" spans="1:37" ht="17.25" x14ac:dyDescent="0.3">
      <c r="A108" s="125"/>
      <c r="B108" s="127" t="s">
        <v>163</v>
      </c>
      <c r="C108" s="127"/>
      <c r="D108" s="139"/>
      <c r="E108" s="48">
        <v>2</v>
      </c>
      <c r="F108" s="48"/>
      <c r="G108" s="48">
        <f t="shared" si="48"/>
        <v>2</v>
      </c>
      <c r="H108" s="58"/>
      <c r="I108" s="58"/>
      <c r="J108" s="58"/>
      <c r="K108" s="48"/>
      <c r="L108" s="48"/>
      <c r="M108" s="48"/>
      <c r="N108" s="52"/>
      <c r="O108" s="52"/>
      <c r="P108" s="48"/>
      <c r="Q108" s="58"/>
      <c r="R108" s="52">
        <v>2</v>
      </c>
      <c r="S108" s="52">
        <f t="shared" si="49"/>
        <v>2</v>
      </c>
      <c r="T108" s="51"/>
      <c r="U108" s="51"/>
      <c r="V108" s="51"/>
      <c r="W108" s="52"/>
      <c r="X108" s="52"/>
      <c r="Y108" s="52"/>
      <c r="Z108" s="52"/>
      <c r="AA108" s="48">
        <f t="shared" si="50"/>
        <v>0</v>
      </c>
      <c r="AB108" s="48">
        <f t="shared" si="51"/>
        <v>2</v>
      </c>
      <c r="AC108" s="48"/>
      <c r="AD108" s="50"/>
      <c r="AE108" s="50"/>
      <c r="AF108" s="50"/>
      <c r="AG108" s="48"/>
      <c r="AH108" s="48"/>
      <c r="AI108" s="48"/>
      <c r="AJ108" s="50">
        <f t="shared" si="52"/>
        <v>0</v>
      </c>
      <c r="AK108" s="53">
        <f t="shared" si="53"/>
        <v>2</v>
      </c>
    </row>
    <row r="109" spans="1:37" ht="17.25" x14ac:dyDescent="0.3">
      <c r="A109" s="125"/>
      <c r="B109" s="127" t="s">
        <v>164</v>
      </c>
      <c r="C109" s="127"/>
      <c r="D109" s="139"/>
      <c r="E109" s="48">
        <v>1</v>
      </c>
      <c r="F109" s="48"/>
      <c r="G109" s="48">
        <f t="shared" si="48"/>
        <v>1</v>
      </c>
      <c r="H109" s="58"/>
      <c r="I109" s="58"/>
      <c r="J109" s="58"/>
      <c r="K109" s="48"/>
      <c r="L109" s="48"/>
      <c r="M109" s="48"/>
      <c r="N109" s="52"/>
      <c r="O109" s="52"/>
      <c r="P109" s="48"/>
      <c r="Q109" s="58"/>
      <c r="R109" s="52">
        <v>1</v>
      </c>
      <c r="S109" s="52">
        <f t="shared" si="49"/>
        <v>1</v>
      </c>
      <c r="T109" s="51"/>
      <c r="U109" s="51"/>
      <c r="V109" s="51"/>
      <c r="W109" s="52"/>
      <c r="X109" s="52"/>
      <c r="Y109" s="52"/>
      <c r="Z109" s="52"/>
      <c r="AA109" s="48">
        <f t="shared" si="50"/>
        <v>0</v>
      </c>
      <c r="AB109" s="48">
        <f t="shared" si="51"/>
        <v>1</v>
      </c>
      <c r="AC109" s="48"/>
      <c r="AD109" s="50"/>
      <c r="AE109" s="50"/>
      <c r="AF109" s="50"/>
      <c r="AG109" s="48"/>
      <c r="AH109" s="48"/>
      <c r="AI109" s="48"/>
      <c r="AJ109" s="50">
        <f t="shared" si="52"/>
        <v>0</v>
      </c>
      <c r="AK109" s="53">
        <f t="shared" si="53"/>
        <v>1</v>
      </c>
    </row>
    <row r="110" spans="1:37" ht="17.25" x14ac:dyDescent="0.3">
      <c r="A110" s="125"/>
      <c r="B110" s="127" t="s">
        <v>165</v>
      </c>
      <c r="C110" s="127"/>
      <c r="D110" s="139"/>
      <c r="E110" s="48">
        <v>1</v>
      </c>
      <c r="F110" s="48"/>
      <c r="G110" s="48">
        <f t="shared" si="48"/>
        <v>1</v>
      </c>
      <c r="H110" s="58"/>
      <c r="I110" s="58"/>
      <c r="J110" s="58"/>
      <c r="K110" s="48"/>
      <c r="L110" s="48"/>
      <c r="M110" s="48"/>
      <c r="N110" s="52"/>
      <c r="O110" s="52"/>
      <c r="P110" s="48"/>
      <c r="Q110" s="58"/>
      <c r="R110" s="52">
        <v>1</v>
      </c>
      <c r="S110" s="52">
        <f t="shared" si="49"/>
        <v>1</v>
      </c>
      <c r="T110" s="51"/>
      <c r="U110" s="51"/>
      <c r="V110" s="51"/>
      <c r="W110" s="52"/>
      <c r="X110" s="52"/>
      <c r="Y110" s="52"/>
      <c r="Z110" s="52"/>
      <c r="AA110" s="48">
        <f t="shared" si="50"/>
        <v>0</v>
      </c>
      <c r="AB110" s="48">
        <f t="shared" si="51"/>
        <v>1</v>
      </c>
      <c r="AC110" s="48"/>
      <c r="AD110" s="50"/>
      <c r="AE110" s="50"/>
      <c r="AF110" s="50"/>
      <c r="AG110" s="48"/>
      <c r="AH110" s="48"/>
      <c r="AI110" s="48"/>
      <c r="AJ110" s="50">
        <f t="shared" si="52"/>
        <v>0</v>
      </c>
      <c r="AK110" s="53">
        <f t="shared" si="53"/>
        <v>1</v>
      </c>
    </row>
    <row r="111" spans="1:37" ht="17.25" x14ac:dyDescent="0.3">
      <c r="A111" s="125"/>
      <c r="B111" s="127" t="s">
        <v>166</v>
      </c>
      <c r="C111" s="127"/>
      <c r="D111" s="139"/>
      <c r="E111" s="48">
        <v>1</v>
      </c>
      <c r="F111" s="48"/>
      <c r="G111" s="48">
        <f t="shared" si="48"/>
        <v>1</v>
      </c>
      <c r="H111" s="58"/>
      <c r="I111" s="58"/>
      <c r="J111" s="58"/>
      <c r="K111" s="48"/>
      <c r="L111" s="48"/>
      <c r="M111" s="48"/>
      <c r="N111" s="52"/>
      <c r="O111" s="52"/>
      <c r="P111" s="48"/>
      <c r="Q111" s="58"/>
      <c r="R111" s="52">
        <v>1</v>
      </c>
      <c r="S111" s="52">
        <f t="shared" si="49"/>
        <v>1</v>
      </c>
      <c r="T111" s="51"/>
      <c r="U111" s="51"/>
      <c r="V111" s="51"/>
      <c r="W111" s="52"/>
      <c r="X111" s="52"/>
      <c r="Y111" s="52"/>
      <c r="Z111" s="52"/>
      <c r="AA111" s="48">
        <f t="shared" si="50"/>
        <v>0</v>
      </c>
      <c r="AB111" s="48">
        <f t="shared" si="51"/>
        <v>1</v>
      </c>
      <c r="AC111" s="48"/>
      <c r="AD111" s="50"/>
      <c r="AE111" s="50"/>
      <c r="AF111" s="50"/>
      <c r="AG111" s="48"/>
      <c r="AH111" s="48"/>
      <c r="AI111" s="48"/>
      <c r="AJ111" s="50">
        <f t="shared" si="52"/>
        <v>0</v>
      </c>
      <c r="AK111" s="53">
        <f t="shared" si="53"/>
        <v>1</v>
      </c>
    </row>
    <row r="112" spans="1:37" ht="17.25" x14ac:dyDescent="0.3">
      <c r="A112" s="125"/>
      <c r="B112" s="127" t="s">
        <v>167</v>
      </c>
      <c r="C112" s="127"/>
      <c r="D112" s="139"/>
      <c r="E112" s="48">
        <v>1</v>
      </c>
      <c r="F112" s="48"/>
      <c r="G112" s="48">
        <f t="shared" si="48"/>
        <v>1</v>
      </c>
      <c r="H112" s="58"/>
      <c r="I112" s="58"/>
      <c r="J112" s="58"/>
      <c r="K112" s="48"/>
      <c r="L112" s="48"/>
      <c r="M112" s="48"/>
      <c r="N112" s="52"/>
      <c r="O112" s="52"/>
      <c r="P112" s="48"/>
      <c r="Q112" s="58"/>
      <c r="R112" s="52">
        <v>1</v>
      </c>
      <c r="S112" s="52">
        <f t="shared" si="49"/>
        <v>1</v>
      </c>
      <c r="T112" s="51"/>
      <c r="U112" s="51"/>
      <c r="V112" s="51"/>
      <c r="W112" s="52"/>
      <c r="X112" s="52"/>
      <c r="Y112" s="52"/>
      <c r="Z112" s="52"/>
      <c r="AA112" s="48">
        <f t="shared" si="50"/>
        <v>0</v>
      </c>
      <c r="AB112" s="48">
        <f t="shared" si="51"/>
        <v>1</v>
      </c>
      <c r="AC112" s="48"/>
      <c r="AD112" s="50"/>
      <c r="AE112" s="50"/>
      <c r="AF112" s="50"/>
      <c r="AG112" s="48"/>
      <c r="AH112" s="48"/>
      <c r="AI112" s="48"/>
      <c r="AJ112" s="50">
        <f t="shared" si="52"/>
        <v>0</v>
      </c>
      <c r="AK112" s="53">
        <f t="shared" si="53"/>
        <v>1</v>
      </c>
    </row>
    <row r="113" spans="1:37" ht="17.25" x14ac:dyDescent="0.3">
      <c r="A113" s="125"/>
      <c r="B113" s="127" t="s">
        <v>168</v>
      </c>
      <c r="C113" s="127"/>
      <c r="D113" s="140"/>
      <c r="E113" s="48">
        <v>1</v>
      </c>
      <c r="F113" s="48"/>
      <c r="G113" s="48">
        <f t="shared" si="48"/>
        <v>1</v>
      </c>
      <c r="H113" s="58"/>
      <c r="I113" s="58"/>
      <c r="J113" s="58"/>
      <c r="K113" s="48"/>
      <c r="L113" s="48"/>
      <c r="M113" s="48"/>
      <c r="N113" s="52"/>
      <c r="O113" s="52"/>
      <c r="P113" s="48"/>
      <c r="Q113" s="58"/>
      <c r="R113" s="52">
        <v>1</v>
      </c>
      <c r="S113" s="52">
        <f t="shared" si="49"/>
        <v>1</v>
      </c>
      <c r="T113" s="51"/>
      <c r="U113" s="51"/>
      <c r="V113" s="51"/>
      <c r="W113" s="52"/>
      <c r="X113" s="52"/>
      <c r="Y113" s="52"/>
      <c r="Z113" s="52"/>
      <c r="AA113" s="48">
        <f t="shared" si="50"/>
        <v>0</v>
      </c>
      <c r="AB113" s="48">
        <f t="shared" si="51"/>
        <v>1</v>
      </c>
      <c r="AC113" s="48"/>
      <c r="AD113" s="50"/>
      <c r="AE113" s="50"/>
      <c r="AF113" s="50"/>
      <c r="AG113" s="48"/>
      <c r="AH113" s="48"/>
      <c r="AI113" s="48"/>
      <c r="AJ113" s="50">
        <f t="shared" si="52"/>
        <v>0</v>
      </c>
      <c r="AK113" s="53">
        <f t="shared" si="53"/>
        <v>1</v>
      </c>
    </row>
    <row r="114" spans="1:37" ht="17.25" x14ac:dyDescent="0.3">
      <c r="A114" s="125"/>
      <c r="B114" s="135" t="s">
        <v>169</v>
      </c>
      <c r="C114" s="135"/>
      <c r="D114" s="13"/>
      <c r="E114" s="56">
        <f>SUM(E102:E113)</f>
        <v>19</v>
      </c>
      <c r="F114" s="56">
        <f t="shared" ref="F114:AB114" si="54">SUM(F102:F113)</f>
        <v>0</v>
      </c>
      <c r="G114" s="56">
        <f t="shared" si="54"/>
        <v>19</v>
      </c>
      <c r="H114" s="56">
        <f t="shared" si="54"/>
        <v>0</v>
      </c>
      <c r="I114" s="56">
        <f t="shared" si="54"/>
        <v>0</v>
      </c>
      <c r="J114" s="56">
        <f t="shared" si="54"/>
        <v>0</v>
      </c>
      <c r="K114" s="56">
        <f t="shared" si="54"/>
        <v>0</v>
      </c>
      <c r="L114" s="56">
        <v>0</v>
      </c>
      <c r="M114" s="56">
        <f t="shared" si="54"/>
        <v>0</v>
      </c>
      <c r="N114" s="56">
        <f t="shared" si="54"/>
        <v>0</v>
      </c>
      <c r="O114" s="56">
        <f t="shared" si="54"/>
        <v>0</v>
      </c>
      <c r="P114" s="56">
        <f t="shared" si="54"/>
        <v>0</v>
      </c>
      <c r="Q114" s="56"/>
      <c r="R114" s="56">
        <f t="shared" si="54"/>
        <v>19</v>
      </c>
      <c r="S114" s="56">
        <f t="shared" si="54"/>
        <v>19</v>
      </c>
      <c r="T114" s="56">
        <f t="shared" si="54"/>
        <v>0</v>
      </c>
      <c r="U114" s="56">
        <f t="shared" si="54"/>
        <v>0</v>
      </c>
      <c r="V114" s="56"/>
      <c r="W114" s="56">
        <f t="shared" si="54"/>
        <v>0</v>
      </c>
      <c r="X114" s="56">
        <f t="shared" si="54"/>
        <v>0</v>
      </c>
      <c r="Y114" s="56">
        <f t="shared" si="54"/>
        <v>0</v>
      </c>
      <c r="Z114" s="56">
        <f t="shared" si="54"/>
        <v>0</v>
      </c>
      <c r="AA114" s="56">
        <f t="shared" si="54"/>
        <v>0</v>
      </c>
      <c r="AB114" s="56">
        <f t="shared" si="54"/>
        <v>19</v>
      </c>
      <c r="AC114" s="56">
        <f t="shared" ref="AC114:AJ114" si="55">SUM(AC102:AC113)</f>
        <v>0</v>
      </c>
      <c r="AD114" s="56">
        <f t="shared" si="55"/>
        <v>0</v>
      </c>
      <c r="AE114" s="56">
        <f t="shared" si="55"/>
        <v>0</v>
      </c>
      <c r="AF114" s="56">
        <f>SUM(AF102:AF113)</f>
        <v>0</v>
      </c>
      <c r="AG114" s="56">
        <f>SUM(AG102:AG113)</f>
        <v>0</v>
      </c>
      <c r="AH114" s="56">
        <v>0</v>
      </c>
      <c r="AI114" s="56">
        <f>SUM(AI102:AI113)</f>
        <v>0</v>
      </c>
      <c r="AJ114" s="56">
        <f t="shared" si="55"/>
        <v>0</v>
      </c>
      <c r="AK114" s="57">
        <f>SUM(AK102:AK113)</f>
        <v>19</v>
      </c>
    </row>
    <row r="115" spans="1:37" ht="17.25" x14ac:dyDescent="0.3">
      <c r="A115" s="125"/>
      <c r="B115" s="124" t="s">
        <v>170</v>
      </c>
      <c r="C115" s="124"/>
      <c r="D115" s="14" t="s">
        <v>156</v>
      </c>
      <c r="E115" s="59">
        <f>SUM(E101,E114)</f>
        <v>59</v>
      </c>
      <c r="F115" s="59">
        <f t="shared" ref="F115:AB115" si="56">SUM(F101,F114)</f>
        <v>1</v>
      </c>
      <c r="G115" s="59">
        <f t="shared" si="56"/>
        <v>60</v>
      </c>
      <c r="H115" s="59">
        <f t="shared" si="56"/>
        <v>0</v>
      </c>
      <c r="I115" s="59">
        <f t="shared" si="56"/>
        <v>0</v>
      </c>
      <c r="J115" s="59">
        <f t="shared" si="56"/>
        <v>0</v>
      </c>
      <c r="K115" s="59">
        <f t="shared" si="56"/>
        <v>0</v>
      </c>
      <c r="L115" s="59">
        <v>0</v>
      </c>
      <c r="M115" s="59">
        <f t="shared" si="56"/>
        <v>0</v>
      </c>
      <c r="N115" s="59">
        <f t="shared" si="56"/>
        <v>0</v>
      </c>
      <c r="O115" s="59">
        <f t="shared" si="56"/>
        <v>0</v>
      </c>
      <c r="P115" s="59">
        <f t="shared" si="56"/>
        <v>0</v>
      </c>
      <c r="Q115" s="59"/>
      <c r="R115" s="59">
        <f t="shared" si="56"/>
        <v>51</v>
      </c>
      <c r="S115" s="59">
        <f t="shared" si="56"/>
        <v>51</v>
      </c>
      <c r="T115" s="59">
        <f t="shared" si="56"/>
        <v>0</v>
      </c>
      <c r="U115" s="59">
        <f t="shared" si="56"/>
        <v>0</v>
      </c>
      <c r="V115" s="59"/>
      <c r="W115" s="59">
        <f t="shared" si="56"/>
        <v>0</v>
      </c>
      <c r="X115" s="59">
        <f t="shared" si="56"/>
        <v>0</v>
      </c>
      <c r="Y115" s="59">
        <f t="shared" si="56"/>
        <v>9</v>
      </c>
      <c r="Z115" s="59">
        <f t="shared" si="56"/>
        <v>0</v>
      </c>
      <c r="AA115" s="59">
        <f t="shared" si="56"/>
        <v>9</v>
      </c>
      <c r="AB115" s="59">
        <f t="shared" si="56"/>
        <v>60</v>
      </c>
      <c r="AC115" s="59">
        <f t="shared" ref="AC115:AJ115" si="57">SUM(AC101+AC114)</f>
        <v>0</v>
      </c>
      <c r="AD115" s="59">
        <f t="shared" si="57"/>
        <v>0</v>
      </c>
      <c r="AE115" s="59">
        <f t="shared" si="57"/>
        <v>0</v>
      </c>
      <c r="AF115" s="59">
        <f>SUM(AF101+AF114)</f>
        <v>0</v>
      </c>
      <c r="AG115" s="59">
        <f>SUM(AG101,AG114)</f>
        <v>0</v>
      </c>
      <c r="AH115" s="59">
        <v>0</v>
      </c>
      <c r="AI115" s="59">
        <f>SUM(AI101+AI114)</f>
        <v>0</v>
      </c>
      <c r="AJ115" s="59">
        <f t="shared" si="57"/>
        <v>0</v>
      </c>
      <c r="AK115" s="60">
        <f>SUM(AK101+AK114)</f>
        <v>60</v>
      </c>
    </row>
    <row r="116" spans="1:37" ht="17.25" x14ac:dyDescent="0.3">
      <c r="A116" s="125"/>
      <c r="B116" s="136" t="s">
        <v>171</v>
      </c>
      <c r="C116" s="137"/>
      <c r="D116" s="138" t="s">
        <v>152</v>
      </c>
      <c r="E116" s="48">
        <v>6</v>
      </c>
      <c r="F116" s="52"/>
      <c r="G116" s="48">
        <f t="shared" ref="G116:G124" si="58">SUM(E116:F116)</f>
        <v>6</v>
      </c>
      <c r="H116" s="58"/>
      <c r="I116" s="58"/>
      <c r="J116" s="58"/>
      <c r="K116" s="48"/>
      <c r="L116" s="48"/>
      <c r="M116" s="48"/>
      <c r="N116" s="52"/>
      <c r="O116" s="52"/>
      <c r="P116" s="48"/>
      <c r="Q116" s="58"/>
      <c r="R116" s="48">
        <v>6</v>
      </c>
      <c r="S116" s="52">
        <f t="shared" ref="S116:S124" si="59">SUM(H116:R116)</f>
        <v>6</v>
      </c>
      <c r="T116" s="51"/>
      <c r="U116" s="51"/>
      <c r="V116" s="51"/>
      <c r="W116" s="52"/>
      <c r="X116" s="52"/>
      <c r="Y116" s="48"/>
      <c r="Z116" s="52"/>
      <c r="AA116" s="48">
        <f t="shared" ref="AA116:AA124" si="60">SUM(T116:Z116)</f>
        <v>0</v>
      </c>
      <c r="AB116" s="48">
        <f t="shared" ref="AB116:AB124" si="61">S116+AA116</f>
        <v>6</v>
      </c>
      <c r="AC116" s="48"/>
      <c r="AD116" s="48"/>
      <c r="AE116" s="48"/>
      <c r="AF116" s="48"/>
      <c r="AG116" s="48"/>
      <c r="AH116" s="48"/>
      <c r="AI116" s="48"/>
      <c r="AJ116" s="50">
        <f t="shared" ref="AJ116:AJ124" si="62">SUM(AD116:AI116)</f>
        <v>0</v>
      </c>
      <c r="AK116" s="53">
        <f t="shared" ref="AK116:AK125" si="63">AB116+AJ116</f>
        <v>6</v>
      </c>
    </row>
    <row r="117" spans="1:37" ht="17.25" x14ac:dyDescent="0.3">
      <c r="A117" s="125"/>
      <c r="B117" s="136" t="s">
        <v>172</v>
      </c>
      <c r="C117" s="136"/>
      <c r="D117" s="139"/>
      <c r="E117" s="48">
        <v>3</v>
      </c>
      <c r="F117" s="52"/>
      <c r="G117" s="48">
        <f t="shared" si="58"/>
        <v>3</v>
      </c>
      <c r="H117" s="58"/>
      <c r="I117" s="58"/>
      <c r="J117" s="58"/>
      <c r="K117" s="48"/>
      <c r="L117" s="48"/>
      <c r="M117" s="48"/>
      <c r="N117" s="52"/>
      <c r="O117" s="52"/>
      <c r="P117" s="48"/>
      <c r="Q117" s="58"/>
      <c r="R117" s="48">
        <v>3</v>
      </c>
      <c r="S117" s="52">
        <f t="shared" si="59"/>
        <v>3</v>
      </c>
      <c r="T117" s="51"/>
      <c r="U117" s="51"/>
      <c r="V117" s="51"/>
      <c r="W117" s="52"/>
      <c r="X117" s="52"/>
      <c r="Y117" s="48"/>
      <c r="Z117" s="52"/>
      <c r="AA117" s="48">
        <f t="shared" si="60"/>
        <v>0</v>
      </c>
      <c r="AB117" s="48">
        <f t="shared" si="61"/>
        <v>3</v>
      </c>
      <c r="AC117" s="48"/>
      <c r="AD117" s="48"/>
      <c r="AE117" s="48"/>
      <c r="AF117" s="48"/>
      <c r="AG117" s="48"/>
      <c r="AH117" s="48"/>
      <c r="AI117" s="48"/>
      <c r="AJ117" s="50">
        <f t="shared" si="62"/>
        <v>0</v>
      </c>
      <c r="AK117" s="53">
        <f t="shared" si="63"/>
        <v>3</v>
      </c>
    </row>
    <row r="118" spans="1:37" ht="17.25" x14ac:dyDescent="0.3">
      <c r="A118" s="125"/>
      <c r="B118" s="15" t="s">
        <v>173</v>
      </c>
      <c r="C118" s="16" t="s">
        <v>174</v>
      </c>
      <c r="D118" s="139"/>
      <c r="E118" s="48">
        <v>3</v>
      </c>
      <c r="F118" s="52"/>
      <c r="G118" s="48">
        <f t="shared" si="58"/>
        <v>3</v>
      </c>
      <c r="H118" s="58"/>
      <c r="I118" s="58"/>
      <c r="J118" s="58"/>
      <c r="K118" s="48"/>
      <c r="L118" s="48"/>
      <c r="M118" s="48"/>
      <c r="N118" s="52"/>
      <c r="O118" s="52"/>
      <c r="P118" s="48"/>
      <c r="Q118" s="58"/>
      <c r="R118" s="48">
        <v>3</v>
      </c>
      <c r="S118" s="52">
        <f t="shared" si="59"/>
        <v>3</v>
      </c>
      <c r="T118" s="51"/>
      <c r="U118" s="51"/>
      <c r="V118" s="51"/>
      <c r="W118" s="52"/>
      <c r="X118" s="52"/>
      <c r="Y118" s="48"/>
      <c r="Z118" s="52"/>
      <c r="AA118" s="48">
        <f t="shared" si="60"/>
        <v>0</v>
      </c>
      <c r="AB118" s="48">
        <f t="shared" si="61"/>
        <v>3</v>
      </c>
      <c r="AC118" s="48"/>
      <c r="AD118" s="48"/>
      <c r="AE118" s="48"/>
      <c r="AF118" s="48"/>
      <c r="AG118" s="48"/>
      <c r="AH118" s="48"/>
      <c r="AI118" s="48"/>
      <c r="AJ118" s="50">
        <f t="shared" si="62"/>
        <v>0</v>
      </c>
      <c r="AK118" s="53">
        <f t="shared" si="63"/>
        <v>3</v>
      </c>
    </row>
    <row r="119" spans="1:37" ht="17.25" x14ac:dyDescent="0.3">
      <c r="A119" s="125"/>
      <c r="B119" s="15" t="s">
        <v>173</v>
      </c>
      <c r="C119" s="16" t="s">
        <v>175</v>
      </c>
      <c r="D119" s="139"/>
      <c r="E119" s="48">
        <v>2</v>
      </c>
      <c r="F119" s="52"/>
      <c r="G119" s="48">
        <f t="shared" si="58"/>
        <v>2</v>
      </c>
      <c r="H119" s="58"/>
      <c r="I119" s="58"/>
      <c r="J119" s="58"/>
      <c r="K119" s="48"/>
      <c r="L119" s="48"/>
      <c r="M119" s="48"/>
      <c r="N119" s="52"/>
      <c r="O119" s="52"/>
      <c r="P119" s="48"/>
      <c r="Q119" s="58"/>
      <c r="R119" s="48">
        <v>2</v>
      </c>
      <c r="S119" s="52">
        <f t="shared" si="59"/>
        <v>2</v>
      </c>
      <c r="T119" s="51"/>
      <c r="U119" s="51"/>
      <c r="V119" s="51"/>
      <c r="W119" s="52"/>
      <c r="X119" s="52"/>
      <c r="Y119" s="48"/>
      <c r="Z119" s="52"/>
      <c r="AA119" s="48">
        <f t="shared" si="60"/>
        <v>0</v>
      </c>
      <c r="AB119" s="48">
        <f t="shared" si="61"/>
        <v>2</v>
      </c>
      <c r="AC119" s="48"/>
      <c r="AD119" s="48"/>
      <c r="AE119" s="48"/>
      <c r="AF119" s="48"/>
      <c r="AG119" s="48"/>
      <c r="AH119" s="48"/>
      <c r="AI119" s="48"/>
      <c r="AJ119" s="50">
        <f t="shared" si="62"/>
        <v>0</v>
      </c>
      <c r="AK119" s="53">
        <f t="shared" si="63"/>
        <v>2</v>
      </c>
    </row>
    <row r="120" spans="1:37" ht="17.25" x14ac:dyDescent="0.3">
      <c r="A120" s="125"/>
      <c r="B120" s="15" t="s">
        <v>173</v>
      </c>
      <c r="C120" s="16" t="s">
        <v>176</v>
      </c>
      <c r="D120" s="139"/>
      <c r="E120" s="48">
        <v>3</v>
      </c>
      <c r="F120" s="52"/>
      <c r="G120" s="48">
        <f t="shared" si="58"/>
        <v>3</v>
      </c>
      <c r="H120" s="58"/>
      <c r="I120" s="58"/>
      <c r="J120" s="58"/>
      <c r="K120" s="48"/>
      <c r="L120" s="48"/>
      <c r="M120" s="48"/>
      <c r="N120" s="52"/>
      <c r="O120" s="52"/>
      <c r="P120" s="48"/>
      <c r="Q120" s="58"/>
      <c r="R120" s="48">
        <v>3</v>
      </c>
      <c r="S120" s="52">
        <f t="shared" si="59"/>
        <v>3</v>
      </c>
      <c r="T120" s="51"/>
      <c r="U120" s="51"/>
      <c r="V120" s="51"/>
      <c r="W120" s="52"/>
      <c r="X120" s="52"/>
      <c r="Y120" s="48"/>
      <c r="Z120" s="52"/>
      <c r="AA120" s="48">
        <f t="shared" si="60"/>
        <v>0</v>
      </c>
      <c r="AB120" s="48">
        <f t="shared" si="61"/>
        <v>3</v>
      </c>
      <c r="AC120" s="48"/>
      <c r="AD120" s="48"/>
      <c r="AE120" s="48"/>
      <c r="AF120" s="48"/>
      <c r="AG120" s="48"/>
      <c r="AH120" s="48"/>
      <c r="AI120" s="48"/>
      <c r="AJ120" s="50">
        <f t="shared" si="62"/>
        <v>0</v>
      </c>
      <c r="AK120" s="53">
        <f t="shared" si="63"/>
        <v>3</v>
      </c>
    </row>
    <row r="121" spans="1:37" ht="17.25" x14ac:dyDescent="0.3">
      <c r="A121" s="125"/>
      <c r="B121" s="15" t="s">
        <v>173</v>
      </c>
      <c r="C121" s="16" t="s">
        <v>177</v>
      </c>
      <c r="D121" s="139"/>
      <c r="E121" s="48">
        <v>1</v>
      </c>
      <c r="F121" s="52"/>
      <c r="G121" s="48">
        <f t="shared" si="58"/>
        <v>1</v>
      </c>
      <c r="H121" s="58"/>
      <c r="I121" s="58"/>
      <c r="J121" s="58"/>
      <c r="K121" s="48"/>
      <c r="L121" s="48"/>
      <c r="M121" s="48"/>
      <c r="N121" s="52"/>
      <c r="O121" s="52"/>
      <c r="P121" s="48"/>
      <c r="Q121" s="58"/>
      <c r="R121" s="48">
        <v>1</v>
      </c>
      <c r="S121" s="52">
        <f t="shared" si="59"/>
        <v>1</v>
      </c>
      <c r="T121" s="51"/>
      <c r="U121" s="51"/>
      <c r="V121" s="51"/>
      <c r="W121" s="52"/>
      <c r="X121" s="52"/>
      <c r="Y121" s="48"/>
      <c r="Z121" s="52"/>
      <c r="AA121" s="48">
        <f t="shared" si="60"/>
        <v>0</v>
      </c>
      <c r="AB121" s="48">
        <f t="shared" si="61"/>
        <v>1</v>
      </c>
      <c r="AC121" s="48"/>
      <c r="AD121" s="48"/>
      <c r="AE121" s="48"/>
      <c r="AF121" s="48"/>
      <c r="AG121" s="48"/>
      <c r="AH121" s="48"/>
      <c r="AI121" s="48"/>
      <c r="AJ121" s="50">
        <f t="shared" si="62"/>
        <v>0</v>
      </c>
      <c r="AK121" s="53">
        <f t="shared" si="63"/>
        <v>1</v>
      </c>
    </row>
    <row r="122" spans="1:37" ht="17.25" x14ac:dyDescent="0.3">
      <c r="A122" s="125"/>
      <c r="B122" s="15" t="s">
        <v>178</v>
      </c>
      <c r="C122" s="16" t="s">
        <v>179</v>
      </c>
      <c r="D122" s="139"/>
      <c r="E122" s="48">
        <v>3</v>
      </c>
      <c r="F122" s="52"/>
      <c r="G122" s="48">
        <f t="shared" si="58"/>
        <v>3</v>
      </c>
      <c r="H122" s="58"/>
      <c r="I122" s="58"/>
      <c r="J122" s="58"/>
      <c r="K122" s="48"/>
      <c r="L122" s="48"/>
      <c r="M122" s="48"/>
      <c r="N122" s="52"/>
      <c r="O122" s="52"/>
      <c r="P122" s="48"/>
      <c r="Q122" s="58"/>
      <c r="R122" s="48">
        <v>3</v>
      </c>
      <c r="S122" s="52">
        <f t="shared" si="59"/>
        <v>3</v>
      </c>
      <c r="T122" s="51"/>
      <c r="U122" s="51"/>
      <c r="V122" s="51"/>
      <c r="W122" s="52"/>
      <c r="X122" s="52"/>
      <c r="Y122" s="48"/>
      <c r="Z122" s="52"/>
      <c r="AA122" s="48">
        <f t="shared" si="60"/>
        <v>0</v>
      </c>
      <c r="AB122" s="48">
        <f t="shared" si="61"/>
        <v>3</v>
      </c>
      <c r="AC122" s="48"/>
      <c r="AD122" s="48"/>
      <c r="AE122" s="48"/>
      <c r="AF122" s="48"/>
      <c r="AG122" s="48"/>
      <c r="AH122" s="48"/>
      <c r="AI122" s="48"/>
      <c r="AJ122" s="50">
        <f t="shared" si="62"/>
        <v>0</v>
      </c>
      <c r="AK122" s="53">
        <f t="shared" si="63"/>
        <v>3</v>
      </c>
    </row>
    <row r="123" spans="1:37" ht="17.25" x14ac:dyDescent="0.3">
      <c r="A123" s="125"/>
      <c r="B123" s="15" t="s">
        <v>178</v>
      </c>
      <c r="C123" s="16" t="s">
        <v>180</v>
      </c>
      <c r="D123" s="139"/>
      <c r="E123" s="48">
        <v>3</v>
      </c>
      <c r="F123" s="52"/>
      <c r="G123" s="48">
        <f t="shared" si="58"/>
        <v>3</v>
      </c>
      <c r="H123" s="58"/>
      <c r="I123" s="58"/>
      <c r="J123" s="58"/>
      <c r="K123" s="48"/>
      <c r="L123" s="48"/>
      <c r="M123" s="48"/>
      <c r="N123" s="52"/>
      <c r="O123" s="52"/>
      <c r="P123" s="48"/>
      <c r="Q123" s="58"/>
      <c r="R123" s="48">
        <v>3</v>
      </c>
      <c r="S123" s="52">
        <f t="shared" si="59"/>
        <v>3</v>
      </c>
      <c r="T123" s="51"/>
      <c r="U123" s="51"/>
      <c r="V123" s="51"/>
      <c r="W123" s="52"/>
      <c r="X123" s="52"/>
      <c r="Y123" s="48"/>
      <c r="Z123" s="52"/>
      <c r="AA123" s="48">
        <f t="shared" si="60"/>
        <v>0</v>
      </c>
      <c r="AB123" s="48">
        <f t="shared" si="61"/>
        <v>3</v>
      </c>
      <c r="AC123" s="48"/>
      <c r="AD123" s="48"/>
      <c r="AE123" s="48"/>
      <c r="AF123" s="48"/>
      <c r="AG123" s="48"/>
      <c r="AH123" s="48"/>
      <c r="AI123" s="48"/>
      <c r="AJ123" s="50">
        <f t="shared" si="62"/>
        <v>0</v>
      </c>
      <c r="AK123" s="53">
        <f t="shared" si="63"/>
        <v>3</v>
      </c>
    </row>
    <row r="124" spans="1:37" ht="17.25" x14ac:dyDescent="0.3">
      <c r="A124" s="125"/>
      <c r="B124" s="15" t="s">
        <v>178</v>
      </c>
      <c r="C124" s="16" t="s">
        <v>181</v>
      </c>
      <c r="D124" s="140"/>
      <c r="E124" s="48">
        <v>1</v>
      </c>
      <c r="F124" s="58"/>
      <c r="G124" s="48">
        <f t="shared" si="58"/>
        <v>1</v>
      </c>
      <c r="H124" s="58"/>
      <c r="I124" s="58"/>
      <c r="J124" s="58"/>
      <c r="K124" s="48"/>
      <c r="L124" s="48"/>
      <c r="M124" s="48"/>
      <c r="N124" s="52"/>
      <c r="O124" s="52"/>
      <c r="P124" s="48"/>
      <c r="Q124" s="58"/>
      <c r="R124" s="48">
        <v>1</v>
      </c>
      <c r="S124" s="52">
        <f t="shared" si="59"/>
        <v>1</v>
      </c>
      <c r="T124" s="51"/>
      <c r="U124" s="51"/>
      <c r="V124" s="51"/>
      <c r="W124" s="52"/>
      <c r="X124" s="52"/>
      <c r="Y124" s="48"/>
      <c r="Z124" s="52"/>
      <c r="AA124" s="48">
        <f t="shared" si="60"/>
        <v>0</v>
      </c>
      <c r="AB124" s="48">
        <f t="shared" si="61"/>
        <v>1</v>
      </c>
      <c r="AC124" s="48"/>
      <c r="AD124" s="48"/>
      <c r="AE124" s="48"/>
      <c r="AF124" s="48"/>
      <c r="AG124" s="48"/>
      <c r="AH124" s="48"/>
      <c r="AI124" s="48"/>
      <c r="AJ124" s="50">
        <f t="shared" si="62"/>
        <v>0</v>
      </c>
      <c r="AK124" s="53">
        <f t="shared" si="63"/>
        <v>1</v>
      </c>
    </row>
    <row r="125" spans="1:37" ht="17.25" x14ac:dyDescent="0.3">
      <c r="A125" s="125"/>
      <c r="B125" s="123" t="s">
        <v>182</v>
      </c>
      <c r="C125" s="123"/>
      <c r="D125" s="17"/>
      <c r="E125" s="62">
        <f>SUM(E118:E124)</f>
        <v>16</v>
      </c>
      <c r="F125" s="61">
        <f t="shared" ref="F125:AB125" si="64">SUM(F118:F124)</f>
        <v>0</v>
      </c>
      <c r="G125" s="61">
        <f t="shared" si="64"/>
        <v>16</v>
      </c>
      <c r="H125" s="61">
        <f t="shared" si="64"/>
        <v>0</v>
      </c>
      <c r="I125" s="61">
        <f t="shared" si="64"/>
        <v>0</v>
      </c>
      <c r="J125" s="61">
        <f t="shared" si="64"/>
        <v>0</v>
      </c>
      <c r="K125" s="61">
        <f t="shared" si="64"/>
        <v>0</v>
      </c>
      <c r="L125" s="61">
        <v>0</v>
      </c>
      <c r="M125" s="61">
        <f t="shared" si="64"/>
        <v>0</v>
      </c>
      <c r="N125" s="61">
        <f t="shared" si="64"/>
        <v>0</v>
      </c>
      <c r="O125" s="61">
        <f t="shared" si="64"/>
        <v>0</v>
      </c>
      <c r="P125" s="61">
        <f t="shared" si="64"/>
        <v>0</v>
      </c>
      <c r="Q125" s="61"/>
      <c r="R125" s="61">
        <f t="shared" si="64"/>
        <v>16</v>
      </c>
      <c r="S125" s="61">
        <f t="shared" si="64"/>
        <v>16</v>
      </c>
      <c r="T125" s="61">
        <f t="shared" si="64"/>
        <v>0</v>
      </c>
      <c r="U125" s="61">
        <f t="shared" si="64"/>
        <v>0</v>
      </c>
      <c r="V125" s="61"/>
      <c r="W125" s="61">
        <f t="shared" si="64"/>
        <v>0</v>
      </c>
      <c r="X125" s="61">
        <f t="shared" si="64"/>
        <v>0</v>
      </c>
      <c r="Y125" s="61">
        <f t="shared" si="64"/>
        <v>0</v>
      </c>
      <c r="Z125" s="61">
        <f t="shared" si="64"/>
        <v>0</v>
      </c>
      <c r="AA125" s="61">
        <f t="shared" si="64"/>
        <v>0</v>
      </c>
      <c r="AB125" s="61">
        <f t="shared" si="64"/>
        <v>16</v>
      </c>
      <c r="AC125" s="62">
        <v>0</v>
      </c>
      <c r="AD125" s="62">
        <v>0</v>
      </c>
      <c r="AE125" s="62">
        <v>0</v>
      </c>
      <c r="AF125" s="62">
        <v>0</v>
      </c>
      <c r="AG125" s="62">
        <v>0</v>
      </c>
      <c r="AH125" s="62">
        <v>0</v>
      </c>
      <c r="AI125" s="62">
        <v>0</v>
      </c>
      <c r="AJ125" s="62">
        <f>SUM(AC125:AG125)</f>
        <v>0</v>
      </c>
      <c r="AK125" s="63">
        <f t="shared" si="63"/>
        <v>16</v>
      </c>
    </row>
    <row r="126" spans="1:37" ht="17.25" x14ac:dyDescent="0.3">
      <c r="A126" s="125"/>
      <c r="B126" s="124" t="s">
        <v>183</v>
      </c>
      <c r="C126" s="124"/>
      <c r="D126" s="14"/>
      <c r="E126" s="64">
        <f t="shared" ref="E126:AB126" si="65">SUM(E116,E117,E125)</f>
        <v>25</v>
      </c>
      <c r="F126" s="64">
        <f t="shared" si="65"/>
        <v>0</v>
      </c>
      <c r="G126" s="64">
        <f t="shared" si="65"/>
        <v>25</v>
      </c>
      <c r="H126" s="64">
        <f t="shared" si="65"/>
        <v>0</v>
      </c>
      <c r="I126" s="64">
        <f t="shared" si="65"/>
        <v>0</v>
      </c>
      <c r="J126" s="64">
        <f t="shared" si="65"/>
        <v>0</v>
      </c>
      <c r="K126" s="64">
        <f t="shared" si="65"/>
        <v>0</v>
      </c>
      <c r="L126" s="64">
        <v>0</v>
      </c>
      <c r="M126" s="64">
        <f t="shared" si="65"/>
        <v>0</v>
      </c>
      <c r="N126" s="64">
        <f t="shared" si="65"/>
        <v>0</v>
      </c>
      <c r="O126" s="64">
        <f t="shared" si="65"/>
        <v>0</v>
      </c>
      <c r="P126" s="64">
        <f t="shared" si="65"/>
        <v>0</v>
      </c>
      <c r="Q126" s="64"/>
      <c r="R126" s="64">
        <f t="shared" si="65"/>
        <v>25</v>
      </c>
      <c r="S126" s="64">
        <f t="shared" si="65"/>
        <v>25</v>
      </c>
      <c r="T126" s="64">
        <f t="shared" si="65"/>
        <v>0</v>
      </c>
      <c r="U126" s="64">
        <f t="shared" si="65"/>
        <v>0</v>
      </c>
      <c r="V126" s="64"/>
      <c r="W126" s="64">
        <f t="shared" si="65"/>
        <v>0</v>
      </c>
      <c r="X126" s="64">
        <f t="shared" si="65"/>
        <v>0</v>
      </c>
      <c r="Y126" s="64">
        <f t="shared" si="65"/>
        <v>0</v>
      </c>
      <c r="Z126" s="64">
        <f t="shared" si="65"/>
        <v>0</v>
      </c>
      <c r="AA126" s="64">
        <f t="shared" si="65"/>
        <v>0</v>
      </c>
      <c r="AB126" s="64">
        <f t="shared" si="65"/>
        <v>25</v>
      </c>
      <c r="AC126" s="64">
        <f t="shared" ref="AC126:AJ126" si="66">SUM(AC116)</f>
        <v>0</v>
      </c>
      <c r="AD126" s="64">
        <f t="shared" si="66"/>
        <v>0</v>
      </c>
      <c r="AE126" s="64">
        <f t="shared" si="66"/>
        <v>0</v>
      </c>
      <c r="AF126" s="64">
        <f t="shared" si="66"/>
        <v>0</v>
      </c>
      <c r="AG126" s="64">
        <f>SUM(AG116,AG117,AG125)</f>
        <v>0</v>
      </c>
      <c r="AH126" s="64">
        <v>0</v>
      </c>
      <c r="AI126" s="64">
        <f>SUM(AI116)</f>
        <v>0</v>
      </c>
      <c r="AJ126" s="64">
        <f t="shared" si="66"/>
        <v>0</v>
      </c>
      <c r="AK126" s="65">
        <f>AK116+AK117+AK125</f>
        <v>25</v>
      </c>
    </row>
    <row r="127" spans="1:37" s="31" customFormat="1" ht="17.25" x14ac:dyDescent="0.3">
      <c r="A127" s="125"/>
      <c r="B127" s="107" t="s">
        <v>184</v>
      </c>
      <c r="C127" s="107"/>
      <c r="D127" s="132" t="s">
        <v>152</v>
      </c>
      <c r="E127" s="42">
        <v>11</v>
      </c>
      <c r="F127" s="42"/>
      <c r="G127" s="42">
        <f>SUM(E127:F127)</f>
        <v>11</v>
      </c>
      <c r="H127" s="43"/>
      <c r="I127" s="43"/>
      <c r="J127" s="43"/>
      <c r="K127" s="42"/>
      <c r="L127" s="42"/>
      <c r="M127" s="42"/>
      <c r="N127" s="44"/>
      <c r="O127" s="44"/>
      <c r="P127" s="42"/>
      <c r="Q127" s="43"/>
      <c r="R127" s="42">
        <v>11</v>
      </c>
      <c r="S127" s="44">
        <f>SUM(H127:R127)</f>
        <v>11</v>
      </c>
      <c r="T127" s="44"/>
      <c r="U127" s="44"/>
      <c r="V127" s="54"/>
      <c r="W127" s="44"/>
      <c r="X127" s="44"/>
      <c r="Y127" s="42"/>
      <c r="Z127" s="44"/>
      <c r="AA127" s="42">
        <f>SUM(T127:Z127)</f>
        <v>0</v>
      </c>
      <c r="AB127" s="42">
        <f>S127+AA127</f>
        <v>11</v>
      </c>
      <c r="AC127" s="42"/>
      <c r="AD127" s="42"/>
      <c r="AE127" s="42"/>
      <c r="AF127" s="42"/>
      <c r="AG127" s="42"/>
      <c r="AH127" s="42"/>
      <c r="AI127" s="42"/>
      <c r="AJ127" s="42">
        <f>SUM(AD127:AI127)</f>
        <v>0</v>
      </c>
      <c r="AK127" s="45">
        <f>AB127+AJ127</f>
        <v>11</v>
      </c>
    </row>
    <row r="128" spans="1:37" s="31" customFormat="1" ht="17.25" x14ac:dyDescent="0.3">
      <c r="A128" s="125"/>
      <c r="B128" s="107" t="s">
        <v>185</v>
      </c>
      <c r="C128" s="107"/>
      <c r="D128" s="133"/>
      <c r="E128" s="42">
        <v>11</v>
      </c>
      <c r="F128" s="42"/>
      <c r="G128" s="42">
        <f>SUM(E128:F128)</f>
        <v>11</v>
      </c>
      <c r="H128" s="43"/>
      <c r="I128" s="43"/>
      <c r="J128" s="43"/>
      <c r="K128" s="42"/>
      <c r="L128" s="42"/>
      <c r="M128" s="42"/>
      <c r="N128" s="44"/>
      <c r="O128" s="44"/>
      <c r="P128" s="42"/>
      <c r="Q128" s="43"/>
      <c r="R128" s="42">
        <v>11</v>
      </c>
      <c r="S128" s="44">
        <f>SUM(H128:R128)</f>
        <v>11</v>
      </c>
      <c r="T128" s="44"/>
      <c r="U128" s="44"/>
      <c r="V128" s="54"/>
      <c r="W128" s="44"/>
      <c r="X128" s="44"/>
      <c r="Y128" s="42"/>
      <c r="Z128" s="44"/>
      <c r="AA128" s="42">
        <f>SUM(T128:Z128)</f>
        <v>0</v>
      </c>
      <c r="AB128" s="42">
        <f>S128+AA128</f>
        <v>11</v>
      </c>
      <c r="AC128" s="42"/>
      <c r="AD128" s="42"/>
      <c r="AE128" s="42"/>
      <c r="AF128" s="42"/>
      <c r="AG128" s="42"/>
      <c r="AH128" s="42"/>
      <c r="AI128" s="42"/>
      <c r="AJ128" s="42">
        <f>SUM(AD128:AI128)</f>
        <v>0</v>
      </c>
      <c r="AK128" s="45">
        <f>AB128+AJ128</f>
        <v>11</v>
      </c>
    </row>
    <row r="129" spans="1:37" s="31" customFormat="1" ht="17.25" x14ac:dyDescent="0.3">
      <c r="A129" s="125"/>
      <c r="B129" s="107" t="s">
        <v>186</v>
      </c>
      <c r="C129" s="107"/>
      <c r="D129" s="133"/>
      <c r="E129" s="42">
        <v>11</v>
      </c>
      <c r="F129" s="42"/>
      <c r="G129" s="42">
        <f>SUM(E129:F129)</f>
        <v>11</v>
      </c>
      <c r="H129" s="43"/>
      <c r="I129" s="43"/>
      <c r="J129" s="43"/>
      <c r="K129" s="42"/>
      <c r="L129" s="42"/>
      <c r="M129" s="42"/>
      <c r="N129" s="44"/>
      <c r="O129" s="44"/>
      <c r="P129" s="42"/>
      <c r="Q129" s="43"/>
      <c r="R129" s="42">
        <v>11</v>
      </c>
      <c r="S129" s="44">
        <f>SUM(H129:R129)</f>
        <v>11</v>
      </c>
      <c r="T129" s="44"/>
      <c r="U129" s="44"/>
      <c r="V129" s="54"/>
      <c r="W129" s="44"/>
      <c r="X129" s="44"/>
      <c r="Y129" s="42"/>
      <c r="Z129" s="44"/>
      <c r="AA129" s="42">
        <f>SUM(T129:Z129)</f>
        <v>0</v>
      </c>
      <c r="AB129" s="42">
        <f>S129+AA129</f>
        <v>11</v>
      </c>
      <c r="AC129" s="42"/>
      <c r="AD129" s="42"/>
      <c r="AE129" s="42"/>
      <c r="AF129" s="42"/>
      <c r="AG129" s="42"/>
      <c r="AH129" s="42"/>
      <c r="AI129" s="42"/>
      <c r="AJ129" s="42">
        <f>SUM(AD129:AI129)</f>
        <v>0</v>
      </c>
      <c r="AK129" s="45">
        <f>AB129+AJ129</f>
        <v>11</v>
      </c>
    </row>
    <row r="130" spans="1:37" s="31" customFormat="1" ht="17.25" x14ac:dyDescent="0.3">
      <c r="A130" s="125"/>
      <c r="B130" s="107" t="s">
        <v>187</v>
      </c>
      <c r="C130" s="107"/>
      <c r="D130" s="133"/>
      <c r="E130" s="42">
        <v>11</v>
      </c>
      <c r="F130" s="42"/>
      <c r="G130" s="42">
        <f>SUM(E130:F130)</f>
        <v>11</v>
      </c>
      <c r="H130" s="43"/>
      <c r="I130" s="43"/>
      <c r="J130" s="43"/>
      <c r="K130" s="42"/>
      <c r="L130" s="42"/>
      <c r="M130" s="42"/>
      <c r="N130" s="44"/>
      <c r="O130" s="44"/>
      <c r="P130" s="42"/>
      <c r="Q130" s="43"/>
      <c r="R130" s="42">
        <v>11</v>
      </c>
      <c r="S130" s="44">
        <f>SUM(H130:R130)</f>
        <v>11</v>
      </c>
      <c r="T130" s="44"/>
      <c r="U130" s="44"/>
      <c r="V130" s="54"/>
      <c r="W130" s="44"/>
      <c r="X130" s="44"/>
      <c r="Y130" s="42">
        <v>0</v>
      </c>
      <c r="Z130" s="44"/>
      <c r="AA130" s="42">
        <f>SUM(T130:Z130)</f>
        <v>0</v>
      </c>
      <c r="AB130" s="42">
        <f>S130+AA130</f>
        <v>11</v>
      </c>
      <c r="AC130" s="42"/>
      <c r="AD130" s="42"/>
      <c r="AE130" s="42"/>
      <c r="AF130" s="42"/>
      <c r="AG130" s="42"/>
      <c r="AH130" s="42"/>
      <c r="AI130" s="42"/>
      <c r="AJ130" s="42">
        <f>SUM(AD130:AI130)</f>
        <v>0</v>
      </c>
      <c r="AK130" s="45">
        <f>AB130+AJ130</f>
        <v>11</v>
      </c>
    </row>
    <row r="131" spans="1:37" s="31" customFormat="1" ht="17.25" x14ac:dyDescent="0.3">
      <c r="A131" s="125"/>
      <c r="B131" s="107" t="s">
        <v>188</v>
      </c>
      <c r="C131" s="107"/>
      <c r="D131" s="134"/>
      <c r="E131" s="42">
        <v>11</v>
      </c>
      <c r="F131" s="42"/>
      <c r="G131" s="42">
        <f>SUM(E131:F131)</f>
        <v>11</v>
      </c>
      <c r="H131" s="43">
        <v>11</v>
      </c>
      <c r="I131" s="43"/>
      <c r="J131" s="43"/>
      <c r="K131" s="42"/>
      <c r="L131" s="42"/>
      <c r="M131" s="42"/>
      <c r="N131" s="44"/>
      <c r="O131" s="44"/>
      <c r="P131" s="42"/>
      <c r="Q131" s="43"/>
      <c r="R131" s="42"/>
      <c r="S131" s="44">
        <f>SUM(H131:R131)</f>
        <v>11</v>
      </c>
      <c r="T131" s="44"/>
      <c r="U131" s="44"/>
      <c r="V131" s="54"/>
      <c r="W131" s="44"/>
      <c r="X131" s="44"/>
      <c r="Y131" s="42"/>
      <c r="Z131" s="44"/>
      <c r="AA131" s="42">
        <f>SUM(T131:Z131)</f>
        <v>0</v>
      </c>
      <c r="AB131" s="42">
        <f>S131+AA131</f>
        <v>11</v>
      </c>
      <c r="AC131" s="42"/>
      <c r="AD131" s="42"/>
      <c r="AE131" s="42"/>
      <c r="AF131" s="42"/>
      <c r="AG131" s="42"/>
      <c r="AH131" s="42"/>
      <c r="AI131" s="42"/>
      <c r="AJ131" s="42">
        <f>SUM(AD131:AI131)</f>
        <v>0</v>
      </c>
      <c r="AK131" s="45">
        <f>AB131+AJ131</f>
        <v>11</v>
      </c>
    </row>
    <row r="132" spans="1:37" ht="17.25" x14ac:dyDescent="0.3">
      <c r="A132" s="125"/>
      <c r="B132" s="124" t="s">
        <v>189</v>
      </c>
      <c r="C132" s="124"/>
      <c r="D132" s="14" t="s">
        <v>156</v>
      </c>
      <c r="E132" s="64">
        <f>SUM(E127:E131)</f>
        <v>55</v>
      </c>
      <c r="F132" s="64">
        <f t="shared" ref="F132:AB132" si="67">SUM(F127:F131)</f>
        <v>0</v>
      </c>
      <c r="G132" s="64">
        <f t="shared" si="67"/>
        <v>55</v>
      </c>
      <c r="H132" s="64">
        <f t="shared" si="67"/>
        <v>11</v>
      </c>
      <c r="I132" s="64">
        <f t="shared" si="67"/>
        <v>0</v>
      </c>
      <c r="J132" s="64">
        <f t="shared" si="67"/>
        <v>0</v>
      </c>
      <c r="K132" s="64">
        <f t="shared" si="67"/>
        <v>0</v>
      </c>
      <c r="L132" s="64">
        <v>0</v>
      </c>
      <c r="M132" s="64">
        <f t="shared" si="67"/>
        <v>0</v>
      </c>
      <c r="N132" s="64">
        <f t="shared" si="67"/>
        <v>0</v>
      </c>
      <c r="O132" s="64">
        <f t="shared" si="67"/>
        <v>0</v>
      </c>
      <c r="P132" s="64">
        <f t="shared" si="67"/>
        <v>0</v>
      </c>
      <c r="Q132" s="64"/>
      <c r="R132" s="64">
        <f t="shared" si="67"/>
        <v>44</v>
      </c>
      <c r="S132" s="64">
        <f t="shared" si="67"/>
        <v>55</v>
      </c>
      <c r="T132" s="64">
        <f t="shared" si="67"/>
        <v>0</v>
      </c>
      <c r="U132" s="64">
        <f t="shared" si="67"/>
        <v>0</v>
      </c>
      <c r="V132" s="64"/>
      <c r="W132" s="64">
        <f t="shared" si="67"/>
        <v>0</v>
      </c>
      <c r="X132" s="64">
        <f t="shared" si="67"/>
        <v>0</v>
      </c>
      <c r="Y132" s="64">
        <f t="shared" si="67"/>
        <v>0</v>
      </c>
      <c r="Z132" s="64">
        <f t="shared" si="67"/>
        <v>0</v>
      </c>
      <c r="AA132" s="64">
        <f t="shared" si="67"/>
        <v>0</v>
      </c>
      <c r="AB132" s="64">
        <f t="shared" si="67"/>
        <v>55</v>
      </c>
      <c r="AC132" s="64">
        <f t="shared" ref="AC132:AJ132" si="68">SUM(AC127:AC131)</f>
        <v>0</v>
      </c>
      <c r="AD132" s="64">
        <f t="shared" si="68"/>
        <v>0</v>
      </c>
      <c r="AE132" s="64">
        <f t="shared" si="68"/>
        <v>0</v>
      </c>
      <c r="AF132" s="64">
        <f t="shared" si="68"/>
        <v>0</v>
      </c>
      <c r="AG132" s="64">
        <f t="shared" si="68"/>
        <v>0</v>
      </c>
      <c r="AH132" s="64">
        <v>0</v>
      </c>
      <c r="AI132" s="64">
        <f>SUM(AI127:AI131)</f>
        <v>0</v>
      </c>
      <c r="AJ132" s="64">
        <f t="shared" si="68"/>
        <v>0</v>
      </c>
      <c r="AK132" s="66">
        <f>SUM(AK127:AK131)</f>
        <v>55</v>
      </c>
    </row>
    <row r="133" spans="1:37" s="31" customFormat="1" ht="17.25" x14ac:dyDescent="0.3">
      <c r="A133" s="125"/>
      <c r="B133" s="107" t="s">
        <v>190</v>
      </c>
      <c r="C133" s="107"/>
      <c r="D133" s="30" t="s">
        <v>152</v>
      </c>
      <c r="E133" s="42">
        <v>30</v>
      </c>
      <c r="F133" s="42"/>
      <c r="G133" s="42">
        <f>SUM(E133:F133)</f>
        <v>30</v>
      </c>
      <c r="H133" s="43"/>
      <c r="I133" s="43"/>
      <c r="J133" s="43"/>
      <c r="K133" s="42"/>
      <c r="L133" s="42"/>
      <c r="M133" s="42"/>
      <c r="N133" s="44"/>
      <c r="O133" s="44"/>
      <c r="P133" s="42"/>
      <c r="Q133" s="43"/>
      <c r="R133" s="44">
        <v>30</v>
      </c>
      <c r="S133" s="44">
        <f>SUM(H133:R133)</f>
        <v>30</v>
      </c>
      <c r="T133" s="44"/>
      <c r="U133" s="44"/>
      <c r="V133" s="54"/>
      <c r="W133" s="44"/>
      <c r="X133" s="44"/>
      <c r="Y133" s="44">
        <v>0</v>
      </c>
      <c r="Z133" s="44"/>
      <c r="AA133" s="42">
        <f>SUM(T133:Z133)</f>
        <v>0</v>
      </c>
      <c r="AB133" s="42">
        <f>S133+AA133</f>
        <v>30</v>
      </c>
      <c r="AC133" s="42"/>
      <c r="AD133" s="42"/>
      <c r="AE133" s="42"/>
      <c r="AF133" s="42"/>
      <c r="AG133" s="42"/>
      <c r="AH133" s="42"/>
      <c r="AI133" s="42"/>
      <c r="AJ133" s="42">
        <f>SUM(AD133:AI133)</f>
        <v>0</v>
      </c>
      <c r="AK133" s="45">
        <f>AB133+AJ133</f>
        <v>30</v>
      </c>
    </row>
    <row r="134" spans="1:37" ht="17.25" x14ac:dyDescent="0.3">
      <c r="A134" s="125"/>
      <c r="B134" s="124" t="s">
        <v>191</v>
      </c>
      <c r="C134" s="124"/>
      <c r="D134" s="14" t="s">
        <v>156</v>
      </c>
      <c r="E134" s="64">
        <f>SUM(E133)</f>
        <v>30</v>
      </c>
      <c r="F134" s="64">
        <f t="shared" ref="F134:AB134" si="69">SUM(F133)</f>
        <v>0</v>
      </c>
      <c r="G134" s="64">
        <f t="shared" si="69"/>
        <v>30</v>
      </c>
      <c r="H134" s="64">
        <f t="shared" si="69"/>
        <v>0</v>
      </c>
      <c r="I134" s="64">
        <f t="shared" si="69"/>
        <v>0</v>
      </c>
      <c r="J134" s="64">
        <f t="shared" si="69"/>
        <v>0</v>
      </c>
      <c r="K134" s="64">
        <f t="shared" si="69"/>
        <v>0</v>
      </c>
      <c r="L134" s="64">
        <v>0</v>
      </c>
      <c r="M134" s="64">
        <f t="shared" si="69"/>
        <v>0</v>
      </c>
      <c r="N134" s="64">
        <f t="shared" si="69"/>
        <v>0</v>
      </c>
      <c r="O134" s="64">
        <f t="shared" si="69"/>
        <v>0</v>
      </c>
      <c r="P134" s="64">
        <f t="shared" si="69"/>
        <v>0</v>
      </c>
      <c r="Q134" s="64"/>
      <c r="R134" s="64">
        <f t="shared" si="69"/>
        <v>30</v>
      </c>
      <c r="S134" s="64">
        <f t="shared" si="69"/>
        <v>30</v>
      </c>
      <c r="T134" s="64">
        <f t="shared" si="69"/>
        <v>0</v>
      </c>
      <c r="U134" s="64">
        <f t="shared" si="69"/>
        <v>0</v>
      </c>
      <c r="V134" s="64"/>
      <c r="W134" s="64">
        <f t="shared" si="69"/>
        <v>0</v>
      </c>
      <c r="X134" s="64">
        <f t="shared" si="69"/>
        <v>0</v>
      </c>
      <c r="Y134" s="64">
        <f t="shared" si="69"/>
        <v>0</v>
      </c>
      <c r="Z134" s="64">
        <f t="shared" si="69"/>
        <v>0</v>
      </c>
      <c r="AA134" s="64">
        <f t="shared" si="69"/>
        <v>0</v>
      </c>
      <c r="AB134" s="64">
        <f t="shared" si="69"/>
        <v>30</v>
      </c>
      <c r="AC134" s="64">
        <f t="shared" ref="AC134:AJ134" si="70">SUM(AC133)</f>
        <v>0</v>
      </c>
      <c r="AD134" s="64">
        <f t="shared" si="70"/>
        <v>0</v>
      </c>
      <c r="AE134" s="64">
        <f t="shared" si="70"/>
        <v>0</v>
      </c>
      <c r="AF134" s="64">
        <f t="shared" si="70"/>
        <v>0</v>
      </c>
      <c r="AG134" s="64">
        <f t="shared" si="70"/>
        <v>0</v>
      </c>
      <c r="AH134" s="64">
        <v>0</v>
      </c>
      <c r="AI134" s="64">
        <f>SUM(AI133)</f>
        <v>0</v>
      </c>
      <c r="AJ134" s="64">
        <f t="shared" si="70"/>
        <v>0</v>
      </c>
      <c r="AK134" s="66">
        <f>SUM(AK133)</f>
        <v>30</v>
      </c>
    </row>
    <row r="135" spans="1:37" ht="17.25" x14ac:dyDescent="0.3">
      <c r="A135" s="105" t="s">
        <v>192</v>
      </c>
      <c r="B135" s="106"/>
      <c r="C135" s="106"/>
      <c r="D135" s="9"/>
      <c r="E135" s="46">
        <f t="shared" ref="E135:AJ135" si="71">SUM(E115,E126,E132,E134)</f>
        <v>169</v>
      </c>
      <c r="F135" s="46">
        <f t="shared" si="71"/>
        <v>1</v>
      </c>
      <c r="G135" s="46">
        <f t="shared" si="71"/>
        <v>170</v>
      </c>
      <c r="H135" s="46">
        <f t="shared" si="71"/>
        <v>11</v>
      </c>
      <c r="I135" s="46">
        <f t="shared" si="71"/>
        <v>0</v>
      </c>
      <c r="J135" s="46">
        <f t="shared" si="71"/>
        <v>0</v>
      </c>
      <c r="K135" s="46">
        <f t="shared" si="71"/>
        <v>0</v>
      </c>
      <c r="L135" s="46">
        <v>0</v>
      </c>
      <c r="M135" s="46">
        <f t="shared" si="71"/>
        <v>0</v>
      </c>
      <c r="N135" s="46">
        <f t="shared" si="71"/>
        <v>0</v>
      </c>
      <c r="O135" s="46">
        <f t="shared" si="71"/>
        <v>0</v>
      </c>
      <c r="P135" s="46">
        <f t="shared" si="71"/>
        <v>0</v>
      </c>
      <c r="Q135" s="46"/>
      <c r="R135" s="46">
        <f t="shared" si="71"/>
        <v>150</v>
      </c>
      <c r="S135" s="46">
        <f t="shared" si="71"/>
        <v>161</v>
      </c>
      <c r="T135" s="46">
        <f t="shared" si="71"/>
        <v>0</v>
      </c>
      <c r="U135" s="46">
        <f t="shared" si="71"/>
        <v>0</v>
      </c>
      <c r="V135" s="46"/>
      <c r="W135" s="46">
        <f t="shared" si="71"/>
        <v>0</v>
      </c>
      <c r="X135" s="46">
        <f t="shared" si="71"/>
        <v>0</v>
      </c>
      <c r="Y135" s="46">
        <f t="shared" si="71"/>
        <v>9</v>
      </c>
      <c r="Z135" s="46">
        <f t="shared" si="71"/>
        <v>0</v>
      </c>
      <c r="AA135" s="46">
        <f t="shared" si="71"/>
        <v>9</v>
      </c>
      <c r="AB135" s="46">
        <f t="shared" si="71"/>
        <v>170</v>
      </c>
      <c r="AC135" s="46">
        <f t="shared" si="71"/>
        <v>0</v>
      </c>
      <c r="AD135" s="46">
        <f t="shared" si="71"/>
        <v>0</v>
      </c>
      <c r="AE135" s="46">
        <f t="shared" si="71"/>
        <v>0</v>
      </c>
      <c r="AF135" s="46">
        <f t="shared" si="71"/>
        <v>0</v>
      </c>
      <c r="AG135" s="46">
        <f t="shared" si="71"/>
        <v>0</v>
      </c>
      <c r="AH135" s="46">
        <v>0</v>
      </c>
      <c r="AI135" s="46">
        <f>SUM(AI115,AI126,AI132,AI134)</f>
        <v>0</v>
      </c>
      <c r="AJ135" s="46">
        <f t="shared" si="71"/>
        <v>0</v>
      </c>
      <c r="AK135" s="47">
        <f>SUM(AB135,AJ135)</f>
        <v>170</v>
      </c>
    </row>
    <row r="136" spans="1:37" s="31" customFormat="1" ht="17.25" x14ac:dyDescent="0.3">
      <c r="A136" s="35" t="s">
        <v>193</v>
      </c>
      <c r="B136" s="107" t="s">
        <v>194</v>
      </c>
      <c r="C136" s="107"/>
      <c r="D136" s="78" t="s">
        <v>40</v>
      </c>
      <c r="E136" s="79">
        <v>163</v>
      </c>
      <c r="F136" s="79"/>
      <c r="G136" s="79">
        <f>SUM(E136:F136)</f>
        <v>163</v>
      </c>
      <c r="H136" s="43"/>
      <c r="I136" s="43">
        <v>86</v>
      </c>
      <c r="J136" s="43">
        <v>4</v>
      </c>
      <c r="K136" s="79"/>
      <c r="L136" s="79"/>
      <c r="M136" s="79"/>
      <c r="N136" s="54">
        <v>10</v>
      </c>
      <c r="O136" s="54"/>
      <c r="P136" s="79"/>
      <c r="Q136" s="43">
        <v>26</v>
      </c>
      <c r="R136" s="79"/>
      <c r="S136" s="54">
        <f>SUM(H136:R136)</f>
        <v>126</v>
      </c>
      <c r="T136" s="54">
        <v>15</v>
      </c>
      <c r="U136" s="54">
        <v>10</v>
      </c>
      <c r="V136" s="54">
        <v>12</v>
      </c>
      <c r="W136" s="54"/>
      <c r="X136" s="54"/>
      <c r="Y136" s="79"/>
      <c r="Z136" s="54"/>
      <c r="AA136" s="79">
        <f>SUM(T136:Z136)</f>
        <v>37</v>
      </c>
      <c r="AB136" s="79">
        <f>S136+AA136</f>
        <v>163</v>
      </c>
      <c r="AC136" s="79"/>
      <c r="AD136" s="79"/>
      <c r="AE136" s="79"/>
      <c r="AF136" s="79"/>
      <c r="AG136" s="79"/>
      <c r="AH136" s="79"/>
      <c r="AI136" s="79">
        <v>2</v>
      </c>
      <c r="AJ136" s="79">
        <f>SUM(AD136:AI136)</f>
        <v>2</v>
      </c>
      <c r="AK136" s="45">
        <f>AB136+AJ136</f>
        <v>165</v>
      </c>
    </row>
    <row r="137" spans="1:37" ht="17.25" x14ac:dyDescent="0.3">
      <c r="A137" s="105" t="s">
        <v>195</v>
      </c>
      <c r="B137" s="122"/>
      <c r="C137" s="122"/>
      <c r="D137" s="10"/>
      <c r="E137" s="46">
        <f t="shared" ref="E137:AG137" si="72">SUM(E136)</f>
        <v>163</v>
      </c>
      <c r="F137" s="46">
        <f t="shared" si="72"/>
        <v>0</v>
      </c>
      <c r="G137" s="46">
        <f t="shared" si="72"/>
        <v>163</v>
      </c>
      <c r="H137" s="46">
        <f t="shared" si="72"/>
        <v>0</v>
      </c>
      <c r="I137" s="46">
        <f t="shared" si="72"/>
        <v>86</v>
      </c>
      <c r="J137" s="46">
        <f t="shared" si="72"/>
        <v>4</v>
      </c>
      <c r="K137" s="46">
        <f t="shared" si="72"/>
        <v>0</v>
      </c>
      <c r="L137" s="46">
        <v>0</v>
      </c>
      <c r="M137" s="46">
        <f t="shared" si="72"/>
        <v>0</v>
      </c>
      <c r="N137" s="46">
        <f t="shared" si="72"/>
        <v>10</v>
      </c>
      <c r="O137" s="46">
        <f t="shared" si="72"/>
        <v>0</v>
      </c>
      <c r="P137" s="46">
        <f t="shared" si="72"/>
        <v>0</v>
      </c>
      <c r="Q137" s="46">
        <f>Q136</f>
        <v>26</v>
      </c>
      <c r="R137" s="46">
        <f t="shared" si="72"/>
        <v>0</v>
      </c>
      <c r="S137" s="46">
        <f t="shared" si="72"/>
        <v>126</v>
      </c>
      <c r="T137" s="46">
        <f t="shared" si="72"/>
        <v>15</v>
      </c>
      <c r="U137" s="46">
        <f t="shared" si="72"/>
        <v>10</v>
      </c>
      <c r="V137" s="46">
        <f t="shared" si="72"/>
        <v>12</v>
      </c>
      <c r="W137" s="46">
        <f t="shared" si="72"/>
        <v>0</v>
      </c>
      <c r="X137" s="46">
        <f t="shared" si="72"/>
        <v>0</v>
      </c>
      <c r="Y137" s="46">
        <f t="shared" si="72"/>
        <v>0</v>
      </c>
      <c r="Z137" s="46">
        <f t="shared" si="72"/>
        <v>0</v>
      </c>
      <c r="AA137" s="46">
        <f t="shared" si="72"/>
        <v>37</v>
      </c>
      <c r="AB137" s="46">
        <f t="shared" si="72"/>
        <v>163</v>
      </c>
      <c r="AC137" s="46">
        <f t="shared" si="72"/>
        <v>0</v>
      </c>
      <c r="AD137" s="46">
        <f t="shared" si="72"/>
        <v>0</v>
      </c>
      <c r="AE137" s="46">
        <f t="shared" si="72"/>
        <v>0</v>
      </c>
      <c r="AF137" s="46">
        <f t="shared" si="72"/>
        <v>0</v>
      </c>
      <c r="AG137" s="46">
        <f t="shared" si="72"/>
        <v>0</v>
      </c>
      <c r="AH137" s="46">
        <v>0</v>
      </c>
      <c r="AI137" s="46">
        <f>SUM(AI136)</f>
        <v>2</v>
      </c>
      <c r="AJ137" s="46">
        <f>SUM(AC137:AI137)</f>
        <v>2</v>
      </c>
      <c r="AK137" s="47">
        <f>SUM(AB137,AJ137)</f>
        <v>165</v>
      </c>
    </row>
    <row r="138" spans="1:37" ht="17.25" x14ac:dyDescent="0.3">
      <c r="A138" s="125" t="s">
        <v>196</v>
      </c>
      <c r="B138" s="127" t="s">
        <v>197</v>
      </c>
      <c r="C138" s="127"/>
      <c r="D138" s="128" t="s">
        <v>44</v>
      </c>
      <c r="E138" s="48">
        <v>45</v>
      </c>
      <c r="F138" s="48"/>
      <c r="G138" s="48">
        <f t="shared" ref="G138:G145" si="73">SUM(E138:F138)</f>
        <v>45</v>
      </c>
      <c r="H138" s="58">
        <v>10</v>
      </c>
      <c r="I138" s="52">
        <v>5</v>
      </c>
      <c r="J138" s="52"/>
      <c r="K138" s="48">
        <v>2</v>
      </c>
      <c r="L138" s="48">
        <v>2</v>
      </c>
      <c r="M138" s="48"/>
      <c r="N138" s="52">
        <v>14</v>
      </c>
      <c r="O138" s="52"/>
      <c r="P138" s="48"/>
      <c r="Q138" s="52"/>
      <c r="R138" s="48"/>
      <c r="S138" s="52">
        <f t="shared" ref="S138:S145" si="74">SUM(H138:R138)</f>
        <v>33</v>
      </c>
      <c r="T138" s="51"/>
      <c r="U138" s="51"/>
      <c r="V138" s="51"/>
      <c r="W138" s="52">
        <v>12</v>
      </c>
      <c r="X138" s="52"/>
      <c r="Y138" s="48"/>
      <c r="Z138" s="52"/>
      <c r="AA138" s="48">
        <f t="shared" ref="AA138:AA145" si="75">SUM(T138:Z138)</f>
        <v>12</v>
      </c>
      <c r="AB138" s="48">
        <f t="shared" ref="AB138:AB145" si="76">S138+AA138</f>
        <v>45</v>
      </c>
      <c r="AC138" s="48" t="s">
        <v>45</v>
      </c>
      <c r="AD138" s="48"/>
      <c r="AE138" s="48"/>
      <c r="AF138" s="48"/>
      <c r="AG138" s="48"/>
      <c r="AH138" s="48"/>
      <c r="AI138" s="48">
        <v>3</v>
      </c>
      <c r="AJ138" s="50">
        <f t="shared" ref="AJ138:AJ145" si="77">SUM(AD138:AI138)</f>
        <v>3</v>
      </c>
      <c r="AK138" s="53">
        <f t="shared" ref="AK138:AK145" si="78">AB138+AJ138</f>
        <v>48</v>
      </c>
    </row>
    <row r="139" spans="1:37" ht="17.25" x14ac:dyDescent="0.3">
      <c r="A139" s="126"/>
      <c r="B139" s="127" t="s">
        <v>198</v>
      </c>
      <c r="C139" s="127"/>
      <c r="D139" s="128"/>
      <c r="E139" s="48">
        <v>41</v>
      </c>
      <c r="F139" s="48"/>
      <c r="G139" s="48">
        <f t="shared" si="73"/>
        <v>41</v>
      </c>
      <c r="H139" s="58">
        <v>9</v>
      </c>
      <c r="I139" s="52">
        <v>6</v>
      </c>
      <c r="J139" s="52"/>
      <c r="K139" s="48">
        <v>2</v>
      </c>
      <c r="L139" s="48">
        <v>2</v>
      </c>
      <c r="M139" s="48"/>
      <c r="N139" s="52">
        <v>12</v>
      </c>
      <c r="O139" s="52"/>
      <c r="P139" s="48"/>
      <c r="Q139" s="52"/>
      <c r="R139" s="48"/>
      <c r="S139" s="52">
        <f t="shared" si="74"/>
        <v>31</v>
      </c>
      <c r="T139" s="51">
        <v>10</v>
      </c>
      <c r="U139" s="51"/>
      <c r="V139" s="51"/>
      <c r="W139" s="52"/>
      <c r="X139" s="52"/>
      <c r="Y139" s="48"/>
      <c r="Z139" s="52"/>
      <c r="AA139" s="48">
        <f t="shared" si="75"/>
        <v>10</v>
      </c>
      <c r="AB139" s="48">
        <f t="shared" si="76"/>
        <v>41</v>
      </c>
      <c r="AC139" s="48" t="s">
        <v>45</v>
      </c>
      <c r="AD139" s="48"/>
      <c r="AE139" s="48"/>
      <c r="AF139" s="48"/>
      <c r="AG139" s="48"/>
      <c r="AH139" s="48"/>
      <c r="AI139" s="48">
        <v>3</v>
      </c>
      <c r="AJ139" s="50">
        <f t="shared" si="77"/>
        <v>3</v>
      </c>
      <c r="AK139" s="53">
        <f t="shared" si="78"/>
        <v>44</v>
      </c>
    </row>
    <row r="140" spans="1:37" ht="17.25" x14ac:dyDescent="0.3">
      <c r="A140" s="126"/>
      <c r="B140" s="129" t="s">
        <v>199</v>
      </c>
      <c r="C140" s="130"/>
      <c r="D140" s="128"/>
      <c r="E140" s="48">
        <v>34</v>
      </c>
      <c r="F140" s="52"/>
      <c r="G140" s="48">
        <f t="shared" si="73"/>
        <v>34</v>
      </c>
      <c r="H140" s="58">
        <v>7</v>
      </c>
      <c r="I140" s="52">
        <v>4</v>
      </c>
      <c r="J140" s="52"/>
      <c r="K140" s="48">
        <v>1</v>
      </c>
      <c r="L140" s="48"/>
      <c r="M140" s="48"/>
      <c r="N140" s="52">
        <v>13</v>
      </c>
      <c r="O140" s="52"/>
      <c r="P140" s="48"/>
      <c r="Q140" s="52"/>
      <c r="R140" s="48"/>
      <c r="S140" s="52">
        <f t="shared" si="74"/>
        <v>25</v>
      </c>
      <c r="T140" s="51">
        <v>9</v>
      </c>
      <c r="U140" s="51"/>
      <c r="V140" s="51"/>
      <c r="W140" s="52"/>
      <c r="X140" s="52"/>
      <c r="Y140" s="48"/>
      <c r="Z140" s="52"/>
      <c r="AA140" s="48">
        <f t="shared" si="75"/>
        <v>9</v>
      </c>
      <c r="AB140" s="48">
        <f t="shared" si="76"/>
        <v>34</v>
      </c>
      <c r="AC140" s="48" t="s">
        <v>45</v>
      </c>
      <c r="AD140" s="48"/>
      <c r="AE140" s="48"/>
      <c r="AF140" s="48"/>
      <c r="AG140" s="48"/>
      <c r="AH140" s="48"/>
      <c r="AI140" s="48">
        <v>3</v>
      </c>
      <c r="AJ140" s="50">
        <f t="shared" si="77"/>
        <v>3</v>
      </c>
      <c r="AK140" s="53">
        <f t="shared" si="78"/>
        <v>37</v>
      </c>
    </row>
    <row r="141" spans="1:37" ht="17.25" x14ac:dyDescent="0.3">
      <c r="A141" s="126"/>
      <c r="B141" s="129" t="s">
        <v>232</v>
      </c>
      <c r="C141" s="130"/>
      <c r="D141" s="128"/>
      <c r="E141" s="48">
        <v>35</v>
      </c>
      <c r="F141" s="48"/>
      <c r="G141" s="48">
        <f t="shared" si="73"/>
        <v>35</v>
      </c>
      <c r="H141" s="58">
        <v>7</v>
      </c>
      <c r="I141" s="52">
        <v>4</v>
      </c>
      <c r="J141" s="52"/>
      <c r="K141" s="48">
        <v>1</v>
      </c>
      <c r="L141" s="48"/>
      <c r="M141" s="48"/>
      <c r="N141" s="52">
        <v>13</v>
      </c>
      <c r="O141" s="52"/>
      <c r="P141" s="48"/>
      <c r="Q141" s="52"/>
      <c r="R141" s="48"/>
      <c r="S141" s="52">
        <f t="shared" si="74"/>
        <v>25</v>
      </c>
      <c r="T141" s="51"/>
      <c r="U141" s="51"/>
      <c r="V141" s="51"/>
      <c r="W141" s="52">
        <v>10</v>
      </c>
      <c r="X141" s="52"/>
      <c r="Y141" s="48"/>
      <c r="Z141" s="52"/>
      <c r="AA141" s="48">
        <f t="shared" si="75"/>
        <v>10</v>
      </c>
      <c r="AB141" s="48">
        <f t="shared" si="76"/>
        <v>35</v>
      </c>
      <c r="AC141" s="48" t="s">
        <v>45</v>
      </c>
      <c r="AD141" s="48"/>
      <c r="AE141" s="48"/>
      <c r="AF141" s="48"/>
      <c r="AG141" s="48"/>
      <c r="AH141" s="48"/>
      <c r="AI141" s="48">
        <v>2</v>
      </c>
      <c r="AJ141" s="50">
        <f t="shared" si="77"/>
        <v>2</v>
      </c>
      <c r="AK141" s="53">
        <f t="shared" si="78"/>
        <v>37</v>
      </c>
    </row>
    <row r="142" spans="1:37" ht="17.25" x14ac:dyDescent="0.3">
      <c r="A142" s="126"/>
      <c r="B142" s="127" t="s">
        <v>200</v>
      </c>
      <c r="C142" s="127"/>
      <c r="D142" s="128"/>
      <c r="E142" s="48">
        <v>42</v>
      </c>
      <c r="F142" s="48"/>
      <c r="G142" s="48">
        <f t="shared" si="73"/>
        <v>42</v>
      </c>
      <c r="H142" s="58">
        <v>9</v>
      </c>
      <c r="I142" s="52">
        <v>4</v>
      </c>
      <c r="J142" s="52"/>
      <c r="K142" s="48">
        <v>2</v>
      </c>
      <c r="L142" s="48">
        <v>2</v>
      </c>
      <c r="M142" s="48"/>
      <c r="N142" s="52">
        <v>14</v>
      </c>
      <c r="O142" s="52"/>
      <c r="P142" s="48"/>
      <c r="Q142" s="52"/>
      <c r="R142" s="48"/>
      <c r="S142" s="52">
        <f t="shared" si="74"/>
        <v>31</v>
      </c>
      <c r="T142" s="51">
        <v>11</v>
      </c>
      <c r="U142" s="51"/>
      <c r="V142" s="51"/>
      <c r="W142" s="52"/>
      <c r="X142" s="52"/>
      <c r="Y142" s="48"/>
      <c r="Z142" s="52"/>
      <c r="AA142" s="48">
        <f t="shared" si="75"/>
        <v>11</v>
      </c>
      <c r="AB142" s="48">
        <f t="shared" si="76"/>
        <v>42</v>
      </c>
      <c r="AC142" s="48" t="s">
        <v>45</v>
      </c>
      <c r="AD142" s="48"/>
      <c r="AE142" s="48"/>
      <c r="AF142" s="48"/>
      <c r="AG142" s="48"/>
      <c r="AH142" s="48"/>
      <c r="AI142" s="48">
        <v>2</v>
      </c>
      <c r="AJ142" s="50">
        <f t="shared" si="77"/>
        <v>2</v>
      </c>
      <c r="AK142" s="53">
        <f t="shared" si="78"/>
        <v>44</v>
      </c>
    </row>
    <row r="143" spans="1:37" ht="17.25" x14ac:dyDescent="0.3">
      <c r="A143" s="126"/>
      <c r="B143" s="127" t="s">
        <v>201</v>
      </c>
      <c r="C143" s="127"/>
      <c r="D143" s="128"/>
      <c r="E143" s="48">
        <v>39</v>
      </c>
      <c r="F143" s="48"/>
      <c r="G143" s="48">
        <f t="shared" si="73"/>
        <v>39</v>
      </c>
      <c r="H143" s="58">
        <v>8</v>
      </c>
      <c r="I143" s="52">
        <v>4</v>
      </c>
      <c r="J143" s="52"/>
      <c r="K143" s="48">
        <v>2</v>
      </c>
      <c r="L143" s="48">
        <v>2</v>
      </c>
      <c r="M143" s="48"/>
      <c r="N143" s="52">
        <v>13</v>
      </c>
      <c r="O143" s="52"/>
      <c r="P143" s="48"/>
      <c r="Q143" s="52"/>
      <c r="R143" s="48"/>
      <c r="S143" s="52">
        <f t="shared" si="74"/>
        <v>29</v>
      </c>
      <c r="T143" s="51"/>
      <c r="U143" s="51"/>
      <c r="V143" s="51"/>
      <c r="W143" s="52">
        <v>10</v>
      </c>
      <c r="X143" s="52"/>
      <c r="Y143" s="48"/>
      <c r="Z143" s="52"/>
      <c r="AA143" s="48">
        <f t="shared" si="75"/>
        <v>10</v>
      </c>
      <c r="AB143" s="48">
        <f t="shared" si="76"/>
        <v>39</v>
      </c>
      <c r="AC143" s="48" t="s">
        <v>45</v>
      </c>
      <c r="AD143" s="48"/>
      <c r="AE143" s="48"/>
      <c r="AF143" s="48"/>
      <c r="AG143" s="48"/>
      <c r="AH143" s="48"/>
      <c r="AI143" s="48">
        <v>3</v>
      </c>
      <c r="AJ143" s="50">
        <f t="shared" si="77"/>
        <v>3</v>
      </c>
      <c r="AK143" s="53">
        <f t="shared" si="78"/>
        <v>42</v>
      </c>
    </row>
    <row r="144" spans="1:37" ht="17.25" x14ac:dyDescent="0.3">
      <c r="A144" s="126"/>
      <c r="B144" s="127" t="s">
        <v>202</v>
      </c>
      <c r="C144" s="127"/>
      <c r="D144" s="128"/>
      <c r="E144" s="48">
        <v>29</v>
      </c>
      <c r="F144" s="48"/>
      <c r="G144" s="48">
        <f t="shared" si="73"/>
        <v>29</v>
      </c>
      <c r="H144" s="58">
        <v>7</v>
      </c>
      <c r="I144" s="52">
        <v>4</v>
      </c>
      <c r="J144" s="52"/>
      <c r="K144" s="48">
        <v>1</v>
      </c>
      <c r="L144" s="48"/>
      <c r="M144" s="48"/>
      <c r="N144" s="52">
        <v>10</v>
      </c>
      <c r="O144" s="52"/>
      <c r="P144" s="48"/>
      <c r="Q144" s="52"/>
      <c r="R144" s="48"/>
      <c r="S144" s="52">
        <f t="shared" si="74"/>
        <v>22</v>
      </c>
      <c r="T144" s="51"/>
      <c r="U144" s="51"/>
      <c r="V144" s="51"/>
      <c r="W144" s="52">
        <v>7</v>
      </c>
      <c r="X144" s="52"/>
      <c r="Y144" s="48"/>
      <c r="Z144" s="52"/>
      <c r="AA144" s="48">
        <f t="shared" si="75"/>
        <v>7</v>
      </c>
      <c r="AB144" s="48">
        <f t="shared" si="76"/>
        <v>29</v>
      </c>
      <c r="AC144" s="48" t="s">
        <v>45</v>
      </c>
      <c r="AD144" s="48"/>
      <c r="AE144" s="48"/>
      <c r="AF144" s="48"/>
      <c r="AG144" s="48"/>
      <c r="AH144" s="48"/>
      <c r="AI144" s="48">
        <v>2</v>
      </c>
      <c r="AJ144" s="50">
        <f t="shared" si="77"/>
        <v>2</v>
      </c>
      <c r="AK144" s="53">
        <f t="shared" si="78"/>
        <v>31</v>
      </c>
    </row>
    <row r="145" spans="1:37" ht="17.25" x14ac:dyDescent="0.3">
      <c r="A145" s="126"/>
      <c r="B145" s="131" t="s">
        <v>203</v>
      </c>
      <c r="C145" s="131"/>
      <c r="D145" s="128"/>
      <c r="E145" s="48">
        <v>28</v>
      </c>
      <c r="F145" s="48"/>
      <c r="G145" s="48">
        <f t="shared" si="73"/>
        <v>28</v>
      </c>
      <c r="H145" s="58">
        <v>7</v>
      </c>
      <c r="I145" s="52">
        <v>4</v>
      </c>
      <c r="J145" s="52"/>
      <c r="K145" s="48">
        <v>1</v>
      </c>
      <c r="L145" s="48">
        <v>1</v>
      </c>
      <c r="M145" s="48"/>
      <c r="N145" s="51">
        <v>10</v>
      </c>
      <c r="O145" s="51"/>
      <c r="P145" s="48"/>
      <c r="Q145" s="52"/>
      <c r="R145" s="48"/>
      <c r="S145" s="52">
        <f t="shared" si="74"/>
        <v>23</v>
      </c>
      <c r="T145" s="51">
        <v>5</v>
      </c>
      <c r="U145" s="51"/>
      <c r="V145" s="51"/>
      <c r="W145" s="52"/>
      <c r="X145" s="52"/>
      <c r="Y145" s="48"/>
      <c r="Z145" s="52"/>
      <c r="AA145" s="48">
        <f t="shared" si="75"/>
        <v>5</v>
      </c>
      <c r="AB145" s="48">
        <f t="shared" si="76"/>
        <v>28</v>
      </c>
      <c r="AC145" s="48" t="s">
        <v>45</v>
      </c>
      <c r="AD145" s="48"/>
      <c r="AE145" s="48"/>
      <c r="AF145" s="48"/>
      <c r="AG145" s="48"/>
      <c r="AH145" s="48"/>
      <c r="AI145" s="48">
        <v>2</v>
      </c>
      <c r="AJ145" s="50">
        <f t="shared" si="77"/>
        <v>2</v>
      </c>
      <c r="AK145" s="53">
        <f t="shared" si="78"/>
        <v>30</v>
      </c>
    </row>
    <row r="146" spans="1:37" ht="17.25" x14ac:dyDescent="0.3">
      <c r="A146" s="105" t="s">
        <v>204</v>
      </c>
      <c r="B146" s="106"/>
      <c r="C146" s="106"/>
      <c r="D146" s="9"/>
      <c r="E146" s="46">
        <f>SUM(E138:E145)</f>
        <v>293</v>
      </c>
      <c r="F146" s="46">
        <f t="shared" ref="F146:AB146" si="79">SUM(F138:F145)</f>
        <v>0</v>
      </c>
      <c r="G146" s="46">
        <f t="shared" si="79"/>
        <v>293</v>
      </c>
      <c r="H146" s="46">
        <f t="shared" si="79"/>
        <v>64</v>
      </c>
      <c r="I146" s="46">
        <f t="shared" si="79"/>
        <v>35</v>
      </c>
      <c r="J146" s="46">
        <f t="shared" si="79"/>
        <v>0</v>
      </c>
      <c r="K146" s="46">
        <f t="shared" si="79"/>
        <v>12</v>
      </c>
      <c r="L146" s="46">
        <f t="shared" si="79"/>
        <v>9</v>
      </c>
      <c r="M146" s="46">
        <f t="shared" si="79"/>
        <v>0</v>
      </c>
      <c r="N146" s="46">
        <f t="shared" si="79"/>
        <v>99</v>
      </c>
      <c r="O146" s="46">
        <f t="shared" si="79"/>
        <v>0</v>
      </c>
      <c r="P146" s="46">
        <f t="shared" si="79"/>
        <v>0</v>
      </c>
      <c r="Q146" s="46"/>
      <c r="R146" s="46">
        <f t="shared" si="79"/>
        <v>0</v>
      </c>
      <c r="S146" s="46">
        <f t="shared" si="79"/>
        <v>219</v>
      </c>
      <c r="T146" s="46">
        <f t="shared" si="79"/>
        <v>35</v>
      </c>
      <c r="U146" s="46">
        <f t="shared" si="79"/>
        <v>0</v>
      </c>
      <c r="V146" s="46"/>
      <c r="W146" s="46">
        <f t="shared" si="79"/>
        <v>39</v>
      </c>
      <c r="X146" s="46">
        <f t="shared" si="79"/>
        <v>0</v>
      </c>
      <c r="Y146" s="46">
        <f t="shared" si="79"/>
        <v>0</v>
      </c>
      <c r="Z146" s="46">
        <f t="shared" si="79"/>
        <v>0</v>
      </c>
      <c r="AA146" s="46">
        <f t="shared" si="79"/>
        <v>74</v>
      </c>
      <c r="AB146" s="46">
        <f t="shared" si="79"/>
        <v>293</v>
      </c>
      <c r="AC146" s="46">
        <v>3</v>
      </c>
      <c r="AD146" s="46">
        <f>SUM(AD138:AD145)</f>
        <v>0</v>
      </c>
      <c r="AE146" s="46">
        <f>SUM(AE138:AE145)</f>
        <v>0</v>
      </c>
      <c r="AF146" s="46">
        <f>SUM(AF138:AF145)</f>
        <v>0</v>
      </c>
      <c r="AG146" s="46">
        <f>SUM(AG138:AG145)</f>
        <v>0</v>
      </c>
      <c r="AH146" s="46">
        <v>0</v>
      </c>
      <c r="AI146" s="46">
        <f>SUM(AI138:AI145)</f>
        <v>20</v>
      </c>
      <c r="AJ146" s="46">
        <f>SUM(AC146:AI146)</f>
        <v>23</v>
      </c>
      <c r="AK146" s="47">
        <f>SUM(AB146,AJ146)</f>
        <v>316</v>
      </c>
    </row>
    <row r="147" spans="1:37" s="31" customFormat="1" ht="17.25" x14ac:dyDescent="0.3">
      <c r="A147" s="110" t="s">
        <v>205</v>
      </c>
      <c r="B147" s="107" t="s">
        <v>206</v>
      </c>
      <c r="C147" s="107"/>
      <c r="D147" s="119" t="s">
        <v>40</v>
      </c>
      <c r="E147" s="42">
        <v>40</v>
      </c>
      <c r="F147" s="44"/>
      <c r="G147" s="42">
        <f t="shared" ref="G147:G153" si="80">SUM(E147:F147)</f>
        <v>40</v>
      </c>
      <c r="H147" s="43">
        <v>4</v>
      </c>
      <c r="I147" s="44">
        <v>3</v>
      </c>
      <c r="J147" s="44"/>
      <c r="K147" s="42">
        <v>1</v>
      </c>
      <c r="L147" s="42">
        <v>1</v>
      </c>
      <c r="M147" s="42"/>
      <c r="N147" s="44">
        <v>17</v>
      </c>
      <c r="O147" s="44"/>
      <c r="P147" s="42"/>
      <c r="Q147" s="54"/>
      <c r="R147" s="42"/>
      <c r="S147" s="44">
        <f t="shared" ref="S147:S153" si="81">SUM(H147:R147)</f>
        <v>26</v>
      </c>
      <c r="T147" s="44"/>
      <c r="U147" s="44"/>
      <c r="V147" s="54"/>
      <c r="W147" s="44">
        <v>14</v>
      </c>
      <c r="X147" s="44"/>
      <c r="Y147" s="42"/>
      <c r="Z147" s="44"/>
      <c r="AA147" s="42">
        <f t="shared" ref="AA147:AA153" si="82">SUM(T147:Z147)</f>
        <v>14</v>
      </c>
      <c r="AB147" s="42">
        <f t="shared" ref="AB147:AB153" si="83">S147+AA147</f>
        <v>40</v>
      </c>
      <c r="AC147" s="42" t="s">
        <v>45</v>
      </c>
      <c r="AD147" s="42"/>
      <c r="AE147" s="42"/>
      <c r="AF147" s="42"/>
      <c r="AG147" s="42"/>
      <c r="AH147" s="42"/>
      <c r="AI147" s="42">
        <v>1</v>
      </c>
      <c r="AJ147" s="42">
        <f t="shared" ref="AJ147:AJ153" si="84">SUM(AD147:AI147)</f>
        <v>1</v>
      </c>
      <c r="AK147" s="45">
        <f t="shared" ref="AK147:AK153" si="85">AB147+AJ147</f>
        <v>41</v>
      </c>
    </row>
    <row r="148" spans="1:37" s="31" customFormat="1" ht="17.25" x14ac:dyDescent="0.3">
      <c r="A148" s="110"/>
      <c r="B148" s="107" t="s">
        <v>207</v>
      </c>
      <c r="C148" s="107"/>
      <c r="D148" s="119"/>
      <c r="E148" s="42">
        <v>19</v>
      </c>
      <c r="F148" s="44"/>
      <c r="G148" s="42">
        <f t="shared" si="80"/>
        <v>19</v>
      </c>
      <c r="H148" s="43">
        <v>4</v>
      </c>
      <c r="I148" s="44">
        <v>4</v>
      </c>
      <c r="J148" s="44"/>
      <c r="K148" s="42">
        <v>1</v>
      </c>
      <c r="L148" s="42"/>
      <c r="M148" s="42"/>
      <c r="N148" s="44">
        <v>6</v>
      </c>
      <c r="O148" s="44"/>
      <c r="P148" s="42"/>
      <c r="Q148" s="54"/>
      <c r="R148" s="42"/>
      <c r="S148" s="44">
        <f t="shared" si="81"/>
        <v>15</v>
      </c>
      <c r="T148" s="44">
        <v>4</v>
      </c>
      <c r="U148" s="44"/>
      <c r="V148" s="54"/>
      <c r="W148" s="44"/>
      <c r="X148" s="44"/>
      <c r="Y148" s="42"/>
      <c r="Z148" s="44"/>
      <c r="AA148" s="42">
        <f t="shared" si="82"/>
        <v>4</v>
      </c>
      <c r="AB148" s="42">
        <f t="shared" si="83"/>
        <v>19</v>
      </c>
      <c r="AC148" s="42" t="s">
        <v>45</v>
      </c>
      <c r="AD148" s="42"/>
      <c r="AE148" s="42"/>
      <c r="AF148" s="42"/>
      <c r="AG148" s="42"/>
      <c r="AH148" s="42"/>
      <c r="AI148" s="42">
        <v>1</v>
      </c>
      <c r="AJ148" s="42">
        <f t="shared" si="84"/>
        <v>1</v>
      </c>
      <c r="AK148" s="45">
        <f t="shared" si="85"/>
        <v>20</v>
      </c>
    </row>
    <row r="149" spans="1:37" s="31" customFormat="1" ht="17.25" x14ac:dyDescent="0.3">
      <c r="A149" s="110"/>
      <c r="B149" s="107" t="s">
        <v>208</v>
      </c>
      <c r="C149" s="107"/>
      <c r="D149" s="119"/>
      <c r="E149" s="42">
        <v>41</v>
      </c>
      <c r="F149" s="42"/>
      <c r="G149" s="42">
        <f t="shared" si="80"/>
        <v>41</v>
      </c>
      <c r="H149" s="43">
        <v>10</v>
      </c>
      <c r="I149" s="44">
        <v>7</v>
      </c>
      <c r="J149" s="44"/>
      <c r="K149" s="42">
        <v>1</v>
      </c>
      <c r="L149" s="42"/>
      <c r="M149" s="42"/>
      <c r="N149" s="44">
        <v>15</v>
      </c>
      <c r="O149" s="44"/>
      <c r="P149" s="42"/>
      <c r="Q149" s="54"/>
      <c r="R149" s="42"/>
      <c r="S149" s="44">
        <f t="shared" si="81"/>
        <v>33</v>
      </c>
      <c r="T149" s="44"/>
      <c r="U149" s="44"/>
      <c r="V149" s="54"/>
      <c r="W149" s="44">
        <v>8</v>
      </c>
      <c r="X149" s="44"/>
      <c r="Y149" s="42"/>
      <c r="Z149" s="44"/>
      <c r="AA149" s="42">
        <f t="shared" si="82"/>
        <v>8</v>
      </c>
      <c r="AB149" s="42">
        <f t="shared" si="83"/>
        <v>41</v>
      </c>
      <c r="AC149" s="42" t="s">
        <v>45</v>
      </c>
      <c r="AD149" s="42"/>
      <c r="AE149" s="42"/>
      <c r="AF149" s="42"/>
      <c r="AG149" s="42"/>
      <c r="AH149" s="42"/>
      <c r="AI149" s="42">
        <v>3</v>
      </c>
      <c r="AJ149" s="42">
        <f t="shared" si="84"/>
        <v>3</v>
      </c>
      <c r="AK149" s="45">
        <f t="shared" si="85"/>
        <v>44</v>
      </c>
    </row>
    <row r="150" spans="1:37" s="31" customFormat="1" ht="16.5" customHeight="1" x14ac:dyDescent="0.3">
      <c r="A150" s="110"/>
      <c r="B150" s="120" t="s">
        <v>209</v>
      </c>
      <c r="C150" s="121"/>
      <c r="D150" s="119"/>
      <c r="E150" s="42">
        <v>56</v>
      </c>
      <c r="F150" s="44"/>
      <c r="G150" s="42">
        <f t="shared" si="80"/>
        <v>56</v>
      </c>
      <c r="H150" s="43">
        <v>14</v>
      </c>
      <c r="I150" s="44">
        <v>8</v>
      </c>
      <c r="J150" s="44"/>
      <c r="K150" s="42">
        <v>2</v>
      </c>
      <c r="L150" s="42">
        <v>2</v>
      </c>
      <c r="M150" s="42"/>
      <c r="N150" s="44">
        <v>20</v>
      </c>
      <c r="O150" s="44"/>
      <c r="P150" s="42"/>
      <c r="Q150" s="54"/>
      <c r="R150" s="42"/>
      <c r="S150" s="44">
        <f t="shared" si="81"/>
        <v>46</v>
      </c>
      <c r="T150" s="44"/>
      <c r="U150" s="44"/>
      <c r="V150" s="54"/>
      <c r="W150" s="44">
        <v>10</v>
      </c>
      <c r="X150" s="44"/>
      <c r="Y150" s="42"/>
      <c r="Z150" s="44"/>
      <c r="AA150" s="42">
        <f t="shared" si="82"/>
        <v>10</v>
      </c>
      <c r="AB150" s="42">
        <f t="shared" si="83"/>
        <v>56</v>
      </c>
      <c r="AC150" s="42" t="s">
        <v>45</v>
      </c>
      <c r="AD150" s="42"/>
      <c r="AE150" s="42"/>
      <c r="AF150" s="42"/>
      <c r="AG150" s="42"/>
      <c r="AH150" s="42"/>
      <c r="AI150" s="42">
        <v>3</v>
      </c>
      <c r="AJ150" s="42">
        <f t="shared" si="84"/>
        <v>3</v>
      </c>
      <c r="AK150" s="45">
        <f t="shared" si="85"/>
        <v>59</v>
      </c>
    </row>
    <row r="151" spans="1:37" s="31" customFormat="1" ht="17.25" x14ac:dyDescent="0.3">
      <c r="A151" s="110"/>
      <c r="B151" s="107" t="s">
        <v>210</v>
      </c>
      <c r="C151" s="107"/>
      <c r="D151" s="119"/>
      <c r="E151" s="42">
        <v>28</v>
      </c>
      <c r="F151" s="44"/>
      <c r="G151" s="42">
        <f t="shared" si="80"/>
        <v>28</v>
      </c>
      <c r="H151" s="43">
        <v>7</v>
      </c>
      <c r="I151" s="44">
        <v>4</v>
      </c>
      <c r="J151" s="44"/>
      <c r="K151" s="42">
        <v>1</v>
      </c>
      <c r="L151" s="42"/>
      <c r="M151" s="42"/>
      <c r="N151" s="44">
        <v>10</v>
      </c>
      <c r="O151" s="44"/>
      <c r="P151" s="42"/>
      <c r="Q151" s="54"/>
      <c r="R151" s="42"/>
      <c r="S151" s="44">
        <f t="shared" si="81"/>
        <v>22</v>
      </c>
      <c r="T151" s="44"/>
      <c r="U151" s="44"/>
      <c r="V151" s="54"/>
      <c r="W151" s="44">
        <v>6</v>
      </c>
      <c r="X151" s="44"/>
      <c r="Y151" s="42"/>
      <c r="Z151" s="44"/>
      <c r="AA151" s="42">
        <f t="shared" si="82"/>
        <v>6</v>
      </c>
      <c r="AB151" s="42">
        <f t="shared" si="83"/>
        <v>28</v>
      </c>
      <c r="AC151" s="42" t="s">
        <v>45</v>
      </c>
      <c r="AD151" s="42"/>
      <c r="AE151" s="42"/>
      <c r="AF151" s="42"/>
      <c r="AG151" s="42"/>
      <c r="AH151" s="42"/>
      <c r="AI151" s="42">
        <v>1</v>
      </c>
      <c r="AJ151" s="42">
        <f t="shared" si="84"/>
        <v>1</v>
      </c>
      <c r="AK151" s="45">
        <f t="shared" si="85"/>
        <v>29</v>
      </c>
    </row>
    <row r="152" spans="1:37" s="31" customFormat="1" ht="17.25" x14ac:dyDescent="0.3">
      <c r="A152" s="110"/>
      <c r="B152" s="107" t="s">
        <v>211</v>
      </c>
      <c r="C152" s="107"/>
      <c r="D152" s="119"/>
      <c r="E152" s="42">
        <v>40</v>
      </c>
      <c r="F152" s="44"/>
      <c r="G152" s="42">
        <f t="shared" si="80"/>
        <v>40</v>
      </c>
      <c r="H152" s="43">
        <v>10</v>
      </c>
      <c r="I152" s="44">
        <v>8</v>
      </c>
      <c r="J152" s="44"/>
      <c r="K152" s="42">
        <v>2</v>
      </c>
      <c r="L152" s="42"/>
      <c r="M152" s="42"/>
      <c r="N152" s="44">
        <v>14</v>
      </c>
      <c r="O152" s="44"/>
      <c r="P152" s="42"/>
      <c r="Q152" s="54"/>
      <c r="R152" s="42"/>
      <c r="S152" s="44">
        <f t="shared" si="81"/>
        <v>34</v>
      </c>
      <c r="T152" s="44">
        <v>6</v>
      </c>
      <c r="U152" s="44"/>
      <c r="V152" s="54"/>
      <c r="W152" s="44"/>
      <c r="X152" s="44"/>
      <c r="Y152" s="42"/>
      <c r="Z152" s="44"/>
      <c r="AA152" s="42">
        <f t="shared" si="82"/>
        <v>6</v>
      </c>
      <c r="AB152" s="42">
        <f t="shared" si="83"/>
        <v>40</v>
      </c>
      <c r="AC152" s="42" t="s">
        <v>45</v>
      </c>
      <c r="AD152" s="42"/>
      <c r="AE152" s="42"/>
      <c r="AF152" s="42"/>
      <c r="AG152" s="42"/>
      <c r="AH152" s="42"/>
      <c r="AI152" s="42">
        <v>2</v>
      </c>
      <c r="AJ152" s="42">
        <f t="shared" si="84"/>
        <v>2</v>
      </c>
      <c r="AK152" s="45">
        <f t="shared" si="85"/>
        <v>42</v>
      </c>
    </row>
    <row r="153" spans="1:37" s="31" customFormat="1" ht="17.25" x14ac:dyDescent="0.3">
      <c r="A153" s="110"/>
      <c r="B153" s="120" t="s">
        <v>212</v>
      </c>
      <c r="C153" s="121"/>
      <c r="D153" s="119"/>
      <c r="E153" s="42">
        <v>50</v>
      </c>
      <c r="F153" s="44"/>
      <c r="G153" s="42">
        <f t="shared" si="80"/>
        <v>50</v>
      </c>
      <c r="H153" s="43">
        <v>10</v>
      </c>
      <c r="I153" s="44">
        <v>6</v>
      </c>
      <c r="J153" s="44"/>
      <c r="K153" s="42">
        <v>2</v>
      </c>
      <c r="L153" s="42">
        <v>1</v>
      </c>
      <c r="M153" s="42"/>
      <c r="N153" s="44">
        <v>20</v>
      </c>
      <c r="O153" s="44"/>
      <c r="P153" s="42"/>
      <c r="Q153" s="54"/>
      <c r="R153" s="42"/>
      <c r="S153" s="44">
        <f t="shared" si="81"/>
        <v>39</v>
      </c>
      <c r="T153" s="44">
        <v>11</v>
      </c>
      <c r="U153" s="44"/>
      <c r="V153" s="54"/>
      <c r="W153" s="44"/>
      <c r="X153" s="44"/>
      <c r="Y153" s="42"/>
      <c r="Z153" s="44"/>
      <c r="AA153" s="42">
        <f t="shared" si="82"/>
        <v>11</v>
      </c>
      <c r="AB153" s="42">
        <f t="shared" si="83"/>
        <v>50</v>
      </c>
      <c r="AC153" s="42" t="s">
        <v>137</v>
      </c>
      <c r="AD153" s="42"/>
      <c r="AE153" s="42"/>
      <c r="AF153" s="42"/>
      <c r="AG153" s="42"/>
      <c r="AH153" s="42"/>
      <c r="AI153" s="42">
        <v>2</v>
      </c>
      <c r="AJ153" s="42">
        <f t="shared" si="84"/>
        <v>2</v>
      </c>
      <c r="AK153" s="45">
        <f t="shared" si="85"/>
        <v>52</v>
      </c>
    </row>
    <row r="154" spans="1:37" ht="17.25" x14ac:dyDescent="0.3">
      <c r="A154" s="105" t="s">
        <v>213</v>
      </c>
      <c r="B154" s="106"/>
      <c r="C154" s="106"/>
      <c r="D154" s="9"/>
      <c r="E154" s="46">
        <f t="shared" ref="E154:AB154" si="86">SUM(E147:E153)</f>
        <v>274</v>
      </c>
      <c r="F154" s="46">
        <f t="shared" si="86"/>
        <v>0</v>
      </c>
      <c r="G154" s="46">
        <f t="shared" si="86"/>
        <v>274</v>
      </c>
      <c r="H154" s="46">
        <f t="shared" si="86"/>
        <v>59</v>
      </c>
      <c r="I154" s="46">
        <f t="shared" si="86"/>
        <v>40</v>
      </c>
      <c r="J154" s="46">
        <f t="shared" si="86"/>
        <v>0</v>
      </c>
      <c r="K154" s="46">
        <f t="shared" si="86"/>
        <v>10</v>
      </c>
      <c r="L154" s="46">
        <f t="shared" si="86"/>
        <v>4</v>
      </c>
      <c r="M154" s="46">
        <f t="shared" si="86"/>
        <v>0</v>
      </c>
      <c r="N154" s="46">
        <f t="shared" si="86"/>
        <v>102</v>
      </c>
      <c r="O154" s="46">
        <f t="shared" si="86"/>
        <v>0</v>
      </c>
      <c r="P154" s="46">
        <f t="shared" si="86"/>
        <v>0</v>
      </c>
      <c r="Q154" s="46"/>
      <c r="R154" s="46">
        <f t="shared" si="86"/>
        <v>0</v>
      </c>
      <c r="S154" s="46">
        <f t="shared" si="86"/>
        <v>215</v>
      </c>
      <c r="T154" s="46">
        <f t="shared" si="86"/>
        <v>21</v>
      </c>
      <c r="U154" s="46">
        <f t="shared" si="86"/>
        <v>0</v>
      </c>
      <c r="V154" s="46"/>
      <c r="W154" s="46">
        <f t="shared" si="86"/>
        <v>38</v>
      </c>
      <c r="X154" s="46">
        <f t="shared" si="86"/>
        <v>0</v>
      </c>
      <c r="Y154" s="46">
        <f t="shared" si="86"/>
        <v>0</v>
      </c>
      <c r="Z154" s="46">
        <f t="shared" si="86"/>
        <v>0</v>
      </c>
      <c r="AA154" s="46">
        <f t="shared" si="86"/>
        <v>59</v>
      </c>
      <c r="AB154" s="46">
        <f t="shared" si="86"/>
        <v>274</v>
      </c>
      <c r="AC154" s="46">
        <v>3</v>
      </c>
      <c r="AD154" s="46">
        <f>SUM(AD147:AD153)</f>
        <v>0</v>
      </c>
      <c r="AE154" s="46">
        <f>SUM(AE147:AE153)</f>
        <v>0</v>
      </c>
      <c r="AF154" s="46">
        <f>SUM(AF147:AF153)</f>
        <v>0</v>
      </c>
      <c r="AG154" s="46">
        <f>SUM(AG147:AG153)</f>
        <v>0</v>
      </c>
      <c r="AH154" s="46">
        <v>0</v>
      </c>
      <c r="AI154" s="46">
        <f>SUM(AI147:AI153)</f>
        <v>13</v>
      </c>
      <c r="AJ154" s="46">
        <f>SUM(AC154:AI154)</f>
        <v>16</v>
      </c>
      <c r="AK154" s="47">
        <f>SUM(AB154,AJ154)</f>
        <v>290</v>
      </c>
    </row>
    <row r="155" spans="1:37" s="31" customFormat="1" ht="17.25" x14ac:dyDescent="0.3">
      <c r="A155" s="110" t="s">
        <v>214</v>
      </c>
      <c r="B155" s="112" t="s">
        <v>215</v>
      </c>
      <c r="C155" s="113"/>
      <c r="D155" s="114" t="s">
        <v>141</v>
      </c>
      <c r="E155" s="42">
        <v>130</v>
      </c>
      <c r="F155" s="42"/>
      <c r="G155" s="42">
        <f>SUM(E155:F155)</f>
        <v>130</v>
      </c>
      <c r="H155" s="42">
        <v>32</v>
      </c>
      <c r="I155" s="42">
        <v>24</v>
      </c>
      <c r="J155" s="42"/>
      <c r="K155" s="42">
        <v>2</v>
      </c>
      <c r="L155" s="42">
        <v>5</v>
      </c>
      <c r="M155" s="42"/>
      <c r="N155" s="42">
        <v>40</v>
      </c>
      <c r="O155" s="42"/>
      <c r="P155" s="42"/>
      <c r="Q155" s="75"/>
      <c r="R155" s="42"/>
      <c r="S155" s="44">
        <f>SUM(H155:R155)</f>
        <v>103</v>
      </c>
      <c r="T155" s="42">
        <v>27</v>
      </c>
      <c r="U155" s="42"/>
      <c r="V155" s="42"/>
      <c r="W155" s="42"/>
      <c r="X155" s="42"/>
      <c r="Y155" s="42"/>
      <c r="Z155" s="42"/>
      <c r="AA155" s="42">
        <f>SUM(T155:Z155)</f>
        <v>27</v>
      </c>
      <c r="AB155" s="42">
        <f>S155+AA155</f>
        <v>130</v>
      </c>
      <c r="AC155" s="42" t="s">
        <v>45</v>
      </c>
      <c r="AD155" s="42"/>
      <c r="AE155" s="42"/>
      <c r="AF155" s="42"/>
      <c r="AG155" s="42"/>
      <c r="AH155" s="42"/>
      <c r="AI155" s="42">
        <v>5</v>
      </c>
      <c r="AJ155" s="42">
        <f>SUM(AD155:AI155)</f>
        <v>5</v>
      </c>
      <c r="AK155" s="45">
        <f>AB155+AJ155</f>
        <v>135</v>
      </c>
    </row>
    <row r="156" spans="1:37" s="31" customFormat="1" ht="17.25" x14ac:dyDescent="0.3">
      <c r="A156" s="111"/>
      <c r="B156" s="115" t="s">
        <v>216</v>
      </c>
      <c r="C156" s="115"/>
      <c r="D156" s="114"/>
      <c r="E156" s="42">
        <v>60</v>
      </c>
      <c r="F156" s="42"/>
      <c r="G156" s="42">
        <f>SUM(E156:F156)</f>
        <v>60</v>
      </c>
      <c r="H156" s="42">
        <v>16</v>
      </c>
      <c r="I156" s="42">
        <v>12</v>
      </c>
      <c r="J156" s="42"/>
      <c r="K156" s="42">
        <v>2</v>
      </c>
      <c r="L156" s="42">
        <v>2</v>
      </c>
      <c r="M156" s="42"/>
      <c r="N156" s="42">
        <v>16</v>
      </c>
      <c r="O156" s="42"/>
      <c r="P156" s="42"/>
      <c r="Q156" s="75"/>
      <c r="R156" s="42"/>
      <c r="S156" s="44">
        <f>SUM(H156:R156)</f>
        <v>48</v>
      </c>
      <c r="T156" s="42"/>
      <c r="U156" s="42"/>
      <c r="V156" s="42"/>
      <c r="W156" s="42">
        <v>12</v>
      </c>
      <c r="X156" s="42"/>
      <c r="Y156" s="42"/>
      <c r="Z156" s="42"/>
      <c r="AA156" s="42">
        <f>SUM(T156:Z156)</f>
        <v>12</v>
      </c>
      <c r="AB156" s="42">
        <f>S156+AA156</f>
        <v>60</v>
      </c>
      <c r="AC156" s="42" t="s">
        <v>45</v>
      </c>
      <c r="AD156" s="42"/>
      <c r="AE156" s="42"/>
      <c r="AF156" s="42"/>
      <c r="AG156" s="42"/>
      <c r="AH156" s="42"/>
      <c r="AI156" s="42">
        <v>3</v>
      </c>
      <c r="AJ156" s="42">
        <f>SUM(AD156:AI156)</f>
        <v>3</v>
      </c>
      <c r="AK156" s="45">
        <f>AB156+AJ156</f>
        <v>63</v>
      </c>
    </row>
    <row r="157" spans="1:37" s="31" customFormat="1" ht="17.25" x14ac:dyDescent="0.3">
      <c r="A157" s="111"/>
      <c r="B157" s="115" t="s">
        <v>217</v>
      </c>
      <c r="C157" s="115"/>
      <c r="D157" s="114"/>
      <c r="E157" s="42">
        <v>60</v>
      </c>
      <c r="F157" s="42"/>
      <c r="G157" s="42">
        <f>SUM(E157:F157)</f>
        <v>60</v>
      </c>
      <c r="H157" s="42">
        <v>16</v>
      </c>
      <c r="I157" s="42">
        <v>13</v>
      </c>
      <c r="J157" s="42"/>
      <c r="K157" s="42">
        <v>2</v>
      </c>
      <c r="L157" s="42">
        <v>1</v>
      </c>
      <c r="M157" s="42"/>
      <c r="N157" s="42">
        <v>16</v>
      </c>
      <c r="O157" s="42"/>
      <c r="P157" s="42"/>
      <c r="Q157" s="75"/>
      <c r="R157" s="42"/>
      <c r="S157" s="44">
        <f>SUM(H157:R157)</f>
        <v>48</v>
      </c>
      <c r="T157" s="42"/>
      <c r="U157" s="42"/>
      <c r="V157" s="42"/>
      <c r="W157" s="42">
        <v>12</v>
      </c>
      <c r="X157" s="42"/>
      <c r="Y157" s="42"/>
      <c r="Z157" s="42"/>
      <c r="AA157" s="42">
        <f>SUM(T157:Z157)</f>
        <v>12</v>
      </c>
      <c r="AB157" s="42">
        <f>S157+AA157</f>
        <v>60</v>
      </c>
      <c r="AC157" s="42" t="s">
        <v>45</v>
      </c>
      <c r="AD157" s="42"/>
      <c r="AE157" s="42"/>
      <c r="AF157" s="42"/>
      <c r="AG157" s="42"/>
      <c r="AH157" s="42"/>
      <c r="AI157" s="42">
        <v>3</v>
      </c>
      <c r="AJ157" s="42">
        <f>SUM(AD157:AI157)</f>
        <v>3</v>
      </c>
      <c r="AK157" s="45">
        <f>AB157+AJ157</f>
        <v>63</v>
      </c>
    </row>
    <row r="158" spans="1:37" ht="17.25" x14ac:dyDescent="0.3">
      <c r="A158" s="105" t="s">
        <v>218</v>
      </c>
      <c r="B158" s="106"/>
      <c r="C158" s="106"/>
      <c r="D158" s="9"/>
      <c r="E158" s="46">
        <f>SUM(E155:E157)</f>
        <v>250</v>
      </c>
      <c r="F158" s="46">
        <f t="shared" ref="F158:AB158" si="87">SUM(F155:F157)</f>
        <v>0</v>
      </c>
      <c r="G158" s="46">
        <f t="shared" si="87"/>
        <v>250</v>
      </c>
      <c r="H158" s="46">
        <f t="shared" si="87"/>
        <v>64</v>
      </c>
      <c r="I158" s="46">
        <f t="shared" si="87"/>
        <v>49</v>
      </c>
      <c r="J158" s="46">
        <f t="shared" si="87"/>
        <v>0</v>
      </c>
      <c r="K158" s="46">
        <f t="shared" si="87"/>
        <v>6</v>
      </c>
      <c r="L158" s="46">
        <f t="shared" si="87"/>
        <v>8</v>
      </c>
      <c r="M158" s="46">
        <f t="shared" si="87"/>
        <v>0</v>
      </c>
      <c r="N158" s="46">
        <f t="shared" si="87"/>
        <v>72</v>
      </c>
      <c r="O158" s="46">
        <f t="shared" si="87"/>
        <v>0</v>
      </c>
      <c r="P158" s="46">
        <f t="shared" si="87"/>
        <v>0</v>
      </c>
      <c r="Q158" s="46"/>
      <c r="R158" s="46">
        <f t="shared" si="87"/>
        <v>0</v>
      </c>
      <c r="S158" s="46">
        <f t="shared" si="87"/>
        <v>199</v>
      </c>
      <c r="T158" s="46">
        <f t="shared" si="87"/>
        <v>27</v>
      </c>
      <c r="U158" s="46">
        <f t="shared" si="87"/>
        <v>0</v>
      </c>
      <c r="V158" s="46"/>
      <c r="W158" s="46">
        <f t="shared" si="87"/>
        <v>24</v>
      </c>
      <c r="X158" s="46">
        <f t="shared" si="87"/>
        <v>0</v>
      </c>
      <c r="Y158" s="46">
        <f t="shared" si="87"/>
        <v>0</v>
      </c>
      <c r="Z158" s="46">
        <f t="shared" si="87"/>
        <v>0</v>
      </c>
      <c r="AA158" s="46">
        <f t="shared" si="87"/>
        <v>51</v>
      </c>
      <c r="AB158" s="46">
        <f t="shared" si="87"/>
        <v>250</v>
      </c>
      <c r="AC158" s="46">
        <v>3</v>
      </c>
      <c r="AD158" s="46">
        <f>SUM(AD155:AD157)</f>
        <v>0</v>
      </c>
      <c r="AE158" s="46">
        <f>SUM(AE155:AE157)</f>
        <v>0</v>
      </c>
      <c r="AF158" s="46">
        <f>SUM(AF155:AF157)</f>
        <v>0</v>
      </c>
      <c r="AG158" s="46">
        <f>SUM(AG155:AG157)</f>
        <v>0</v>
      </c>
      <c r="AH158" s="46">
        <v>0</v>
      </c>
      <c r="AI158" s="46">
        <f>SUM(AI155:AI157)</f>
        <v>11</v>
      </c>
      <c r="AJ158" s="46">
        <f>SUM(AC158:AI158)</f>
        <v>14</v>
      </c>
      <c r="AK158" s="47">
        <f>SUM(AB158,AJ158)</f>
        <v>264</v>
      </c>
    </row>
    <row r="159" spans="1:37" s="37" customFormat="1" ht="17.25" x14ac:dyDescent="0.3">
      <c r="A159" s="116" t="s">
        <v>233</v>
      </c>
      <c r="B159" s="107" t="s">
        <v>219</v>
      </c>
      <c r="C159" s="107"/>
      <c r="D159" s="30" t="s">
        <v>243</v>
      </c>
      <c r="E159" s="42">
        <v>59</v>
      </c>
      <c r="F159" s="42"/>
      <c r="G159" s="42">
        <f>SUM(E159:F159)</f>
        <v>59</v>
      </c>
      <c r="H159" s="43">
        <v>24</v>
      </c>
      <c r="I159" s="43">
        <v>24</v>
      </c>
      <c r="J159" s="43"/>
      <c r="K159" s="42"/>
      <c r="L159" s="42"/>
      <c r="M159" s="44"/>
      <c r="N159" s="44"/>
      <c r="O159" s="44"/>
      <c r="P159" s="44"/>
      <c r="Q159" s="43"/>
      <c r="R159" s="44"/>
      <c r="S159" s="44">
        <f>SUM(H159:R159)</f>
        <v>48</v>
      </c>
      <c r="T159" s="44">
        <v>11</v>
      </c>
      <c r="U159" s="44"/>
      <c r="V159" s="54"/>
      <c r="W159" s="44"/>
      <c r="X159" s="44"/>
      <c r="Y159" s="44"/>
      <c r="Z159" s="44"/>
      <c r="AA159" s="42">
        <f>SUM(T159:Z159)</f>
        <v>11</v>
      </c>
      <c r="AB159" s="42">
        <f>S159+AA159</f>
        <v>59</v>
      </c>
      <c r="AC159" s="42"/>
      <c r="AD159" s="42"/>
      <c r="AE159" s="42"/>
      <c r="AF159" s="42"/>
      <c r="AG159" s="44"/>
      <c r="AH159" s="44"/>
      <c r="AI159" s="42"/>
      <c r="AJ159" s="42">
        <f>SUM(AD159:AI159)</f>
        <v>0</v>
      </c>
      <c r="AK159" s="45">
        <f>AB159+AJ159</f>
        <v>59</v>
      </c>
    </row>
    <row r="160" spans="1:37" s="37" customFormat="1" ht="17.25" x14ac:dyDescent="0.3">
      <c r="A160" s="117"/>
      <c r="B160" s="107" t="s">
        <v>220</v>
      </c>
      <c r="C160" s="107"/>
      <c r="D160" s="30" t="s">
        <v>44</v>
      </c>
      <c r="E160" s="42">
        <v>50</v>
      </c>
      <c r="F160" s="42"/>
      <c r="G160" s="42">
        <f>SUM(E160:F160)</f>
        <v>50</v>
      </c>
      <c r="H160" s="43">
        <v>15</v>
      </c>
      <c r="I160" s="43">
        <v>8</v>
      </c>
      <c r="J160" s="43"/>
      <c r="K160" s="42">
        <v>2</v>
      </c>
      <c r="L160" s="42">
        <v>2</v>
      </c>
      <c r="M160" s="44"/>
      <c r="N160" s="44">
        <v>13</v>
      </c>
      <c r="O160" s="44"/>
      <c r="P160" s="44"/>
      <c r="Q160" s="43"/>
      <c r="R160" s="44"/>
      <c r="S160" s="44">
        <f>SUM(H160:R160)</f>
        <v>40</v>
      </c>
      <c r="T160" s="44">
        <v>10</v>
      </c>
      <c r="U160" s="44"/>
      <c r="V160" s="54"/>
      <c r="W160" s="44"/>
      <c r="X160" s="44"/>
      <c r="Y160" s="44"/>
      <c r="Z160" s="44"/>
      <c r="AA160" s="42">
        <f>SUM(T160:Z160)</f>
        <v>10</v>
      </c>
      <c r="AB160" s="42">
        <f>S160+AA160</f>
        <v>50</v>
      </c>
      <c r="AC160" s="42"/>
      <c r="AD160" s="42"/>
      <c r="AE160" s="42"/>
      <c r="AF160" s="42"/>
      <c r="AG160" s="44"/>
      <c r="AH160" s="44"/>
      <c r="AI160" s="42">
        <v>3</v>
      </c>
      <c r="AJ160" s="42">
        <f>SUM(AD160:AI160)</f>
        <v>3</v>
      </c>
      <c r="AK160" s="45">
        <f>AB160+AJ160</f>
        <v>53</v>
      </c>
    </row>
    <row r="161" spans="1:37" s="37" customFormat="1" ht="17.25" x14ac:dyDescent="0.3">
      <c r="A161" s="118"/>
      <c r="B161" s="108" t="s">
        <v>240</v>
      </c>
      <c r="C161" s="109"/>
      <c r="D161" s="36" t="s">
        <v>243</v>
      </c>
      <c r="E161" s="42">
        <v>56</v>
      </c>
      <c r="F161" s="42"/>
      <c r="G161" s="42">
        <f>SUM(E161:F161)</f>
        <v>56</v>
      </c>
      <c r="H161" s="42">
        <v>19</v>
      </c>
      <c r="I161" s="42">
        <v>16</v>
      </c>
      <c r="J161" s="42"/>
      <c r="K161" s="42"/>
      <c r="L161" s="42"/>
      <c r="M161" s="42"/>
      <c r="N161" s="42"/>
      <c r="O161" s="42">
        <v>16</v>
      </c>
      <c r="P161" s="42"/>
      <c r="Q161" s="75"/>
      <c r="R161" s="42"/>
      <c r="S161" s="44">
        <f>SUM(H161:R161)</f>
        <v>51</v>
      </c>
      <c r="T161" s="42"/>
      <c r="U161" s="42"/>
      <c r="V161" s="42"/>
      <c r="W161" s="42">
        <v>5</v>
      </c>
      <c r="X161" s="42"/>
      <c r="Y161" s="42"/>
      <c r="Z161" s="42"/>
      <c r="AA161" s="42">
        <f>SUM(T161:Z161)</f>
        <v>5</v>
      </c>
      <c r="AB161" s="42">
        <f>S161+AA161</f>
        <v>56</v>
      </c>
      <c r="AC161" s="42"/>
      <c r="AD161" s="42"/>
      <c r="AE161" s="42"/>
      <c r="AF161" s="42"/>
      <c r="AG161" s="42"/>
      <c r="AH161" s="42"/>
      <c r="AI161" s="42"/>
      <c r="AJ161" s="42">
        <f>SUM(AD161:AI161)</f>
        <v>0</v>
      </c>
      <c r="AK161" s="45">
        <f>AB161+AJ161</f>
        <v>56</v>
      </c>
    </row>
    <row r="162" spans="1:37" ht="17.25" x14ac:dyDescent="0.3">
      <c r="A162" s="96" t="s">
        <v>235</v>
      </c>
      <c r="B162" s="97"/>
      <c r="C162" s="98"/>
      <c r="D162" s="9"/>
      <c r="E162" s="46">
        <f>SUM(E159:E161)</f>
        <v>165</v>
      </c>
      <c r="F162" s="46">
        <f t="shared" ref="F162:AB162" si="88">SUM(F159:F161)</f>
        <v>0</v>
      </c>
      <c r="G162" s="46">
        <f t="shared" si="88"/>
        <v>165</v>
      </c>
      <c r="H162" s="46">
        <f t="shared" si="88"/>
        <v>58</v>
      </c>
      <c r="I162" s="46">
        <f t="shared" si="88"/>
        <v>48</v>
      </c>
      <c r="J162" s="46">
        <f t="shared" si="88"/>
        <v>0</v>
      </c>
      <c r="K162" s="46">
        <f t="shared" si="88"/>
        <v>2</v>
      </c>
      <c r="L162" s="46">
        <f t="shared" si="88"/>
        <v>2</v>
      </c>
      <c r="M162" s="46">
        <f t="shared" si="88"/>
        <v>0</v>
      </c>
      <c r="N162" s="46">
        <f t="shared" si="88"/>
        <v>13</v>
      </c>
      <c r="O162" s="46">
        <f t="shared" si="88"/>
        <v>16</v>
      </c>
      <c r="P162" s="46">
        <f t="shared" si="88"/>
        <v>0</v>
      </c>
      <c r="Q162" s="46"/>
      <c r="R162" s="46">
        <f t="shared" si="88"/>
        <v>0</v>
      </c>
      <c r="S162" s="46">
        <f t="shared" si="88"/>
        <v>139</v>
      </c>
      <c r="T162" s="46">
        <f t="shared" si="88"/>
        <v>21</v>
      </c>
      <c r="U162" s="46">
        <f t="shared" si="88"/>
        <v>0</v>
      </c>
      <c r="V162" s="46"/>
      <c r="W162" s="46">
        <f t="shared" si="88"/>
        <v>5</v>
      </c>
      <c r="X162" s="46">
        <f t="shared" si="88"/>
        <v>0</v>
      </c>
      <c r="Y162" s="46">
        <f t="shared" si="88"/>
        <v>0</v>
      </c>
      <c r="Z162" s="46">
        <f t="shared" si="88"/>
        <v>0</v>
      </c>
      <c r="AA162" s="46">
        <f t="shared" si="88"/>
        <v>26</v>
      </c>
      <c r="AB162" s="46">
        <f t="shared" si="88"/>
        <v>165</v>
      </c>
      <c r="AC162" s="46">
        <f t="shared" ref="AC162:AI162" si="89">SUM(AC159:AC161)</f>
        <v>0</v>
      </c>
      <c r="AD162" s="46">
        <f t="shared" si="89"/>
        <v>0</v>
      </c>
      <c r="AE162" s="46">
        <f t="shared" si="89"/>
        <v>0</v>
      </c>
      <c r="AF162" s="46">
        <f t="shared" si="89"/>
        <v>0</v>
      </c>
      <c r="AG162" s="46">
        <f t="shared" si="89"/>
        <v>0</v>
      </c>
      <c r="AH162" s="46">
        <f>SUM(AH159:AH161)</f>
        <v>0</v>
      </c>
      <c r="AI162" s="46">
        <f t="shared" si="89"/>
        <v>3</v>
      </c>
      <c r="AJ162" s="46">
        <f>SUM(AC162:AI162)</f>
        <v>3</v>
      </c>
      <c r="AK162" s="47">
        <f>SUM(AB162,AJ162)</f>
        <v>168</v>
      </c>
    </row>
    <row r="163" spans="1:37" ht="17.25" x14ac:dyDescent="0.3">
      <c r="A163" s="99" t="s">
        <v>221</v>
      </c>
      <c r="B163" s="100"/>
      <c r="C163" s="101"/>
      <c r="D163" s="18"/>
      <c r="E163" s="38">
        <f>SUM(E8,E11,E26,E47,E74,E83,E87,E89,E97,E135,E137,E146,E154,E158,E159,E160)</f>
        <v>3654</v>
      </c>
      <c r="F163" s="38">
        <f t="shared" ref="F163:AB163" si="90">SUM(F8,F11,F26,F47,F74,F83,F87,F89,F97,F135,F137,F146,F154,F158,F159,F160)</f>
        <v>1</v>
      </c>
      <c r="G163" s="38">
        <f t="shared" si="90"/>
        <v>3655</v>
      </c>
      <c r="H163" s="38">
        <f t="shared" si="90"/>
        <v>809</v>
      </c>
      <c r="I163" s="38">
        <f t="shared" si="90"/>
        <v>674</v>
      </c>
      <c r="J163" s="38">
        <f t="shared" ref="J163" si="91">SUM(J8,J11,J26,J47,J74,J83,J87,J89,J97,J135,J137,J146,J154,J158,J159,J160)</f>
        <v>8</v>
      </c>
      <c r="K163" s="38">
        <f t="shared" si="90"/>
        <v>93</v>
      </c>
      <c r="L163" s="38">
        <f t="shared" si="90"/>
        <v>50</v>
      </c>
      <c r="M163" s="38">
        <f t="shared" si="90"/>
        <v>35</v>
      </c>
      <c r="N163" s="38">
        <f t="shared" si="90"/>
        <v>1033</v>
      </c>
      <c r="O163" s="38">
        <f t="shared" si="90"/>
        <v>11</v>
      </c>
      <c r="P163" s="38">
        <f t="shared" si="90"/>
        <v>5</v>
      </c>
      <c r="Q163" s="38">
        <f t="shared" si="90"/>
        <v>26</v>
      </c>
      <c r="R163" s="38">
        <f t="shared" si="90"/>
        <v>150</v>
      </c>
      <c r="S163" s="38">
        <f t="shared" si="90"/>
        <v>2894</v>
      </c>
      <c r="T163" s="38">
        <f t="shared" si="90"/>
        <v>432</v>
      </c>
      <c r="U163" s="38">
        <f t="shared" si="90"/>
        <v>20</v>
      </c>
      <c r="V163" s="38">
        <f t="shared" si="90"/>
        <v>12</v>
      </c>
      <c r="W163" s="38">
        <f t="shared" si="90"/>
        <v>279</v>
      </c>
      <c r="X163" s="38">
        <f t="shared" si="90"/>
        <v>9</v>
      </c>
      <c r="Y163" s="38">
        <f t="shared" si="90"/>
        <v>9</v>
      </c>
      <c r="Z163" s="38">
        <f t="shared" si="90"/>
        <v>0</v>
      </c>
      <c r="AA163" s="38">
        <f t="shared" si="90"/>
        <v>761</v>
      </c>
      <c r="AB163" s="38">
        <f t="shared" si="90"/>
        <v>3655</v>
      </c>
      <c r="AC163" s="38">
        <f t="shared" ref="AC163:AK163" si="92">SUM(AC8,AC11,AC26,AC47,AC74,AC83,AC87,AC89,AC97,AC135,AC137,AC146,AC154,AC158,AC159,AC160)</f>
        <v>28</v>
      </c>
      <c r="AD163" s="38">
        <f t="shared" si="92"/>
        <v>30</v>
      </c>
      <c r="AE163" s="38">
        <f t="shared" si="92"/>
        <v>21</v>
      </c>
      <c r="AF163" s="38">
        <f t="shared" si="92"/>
        <v>0</v>
      </c>
      <c r="AG163" s="38">
        <f t="shared" si="92"/>
        <v>0</v>
      </c>
      <c r="AH163" s="38">
        <f>SUM(AH8,AH11,AH26,AH47,AH74,AH83,AH87,AH89,AH97,AH135,AH137,AH146,AH154,AH158,AH159,AH160)</f>
        <v>0</v>
      </c>
      <c r="AI163" s="38">
        <f>SUM(AI8,AI11,AI26,AI47,AI74,AI83,AI87,AI89,AI97,AI135,AI137,AI146,AI154,AI158,AI159,AI160)</f>
        <v>168</v>
      </c>
      <c r="AJ163" s="38">
        <f t="shared" si="92"/>
        <v>247</v>
      </c>
      <c r="AK163" s="39">
        <f t="shared" si="92"/>
        <v>3902</v>
      </c>
    </row>
    <row r="164" spans="1:37" ht="17.25" x14ac:dyDescent="0.3">
      <c r="A164" s="99" t="s">
        <v>222</v>
      </c>
      <c r="B164" s="100"/>
      <c r="C164" s="101"/>
      <c r="D164" s="18"/>
      <c r="E164" s="38">
        <f>SUM(E32,E57,E95,E161)</f>
        <v>812</v>
      </c>
      <c r="F164" s="38">
        <f t="shared" ref="F164:AB164" si="93">SUM(F32,F57,F95,F161)</f>
        <v>1</v>
      </c>
      <c r="G164" s="38">
        <f t="shared" si="93"/>
        <v>813</v>
      </c>
      <c r="H164" s="38">
        <f t="shared" si="93"/>
        <v>460</v>
      </c>
      <c r="I164" s="38">
        <f t="shared" si="93"/>
        <v>160</v>
      </c>
      <c r="J164" s="38">
        <f t="shared" ref="J164" si="94">SUM(J32,J57,J95,J161)</f>
        <v>0</v>
      </c>
      <c r="K164" s="38">
        <f t="shared" si="93"/>
        <v>0</v>
      </c>
      <c r="L164" s="38">
        <f t="shared" si="93"/>
        <v>2</v>
      </c>
      <c r="M164" s="38">
        <f t="shared" si="93"/>
        <v>0</v>
      </c>
      <c r="N164" s="38">
        <f t="shared" si="93"/>
        <v>0</v>
      </c>
      <c r="O164" s="38">
        <f t="shared" si="93"/>
        <v>161</v>
      </c>
      <c r="P164" s="38">
        <f t="shared" si="93"/>
        <v>0</v>
      </c>
      <c r="Q164" s="38">
        <f t="shared" si="93"/>
        <v>0</v>
      </c>
      <c r="R164" s="38">
        <f t="shared" si="93"/>
        <v>0</v>
      </c>
      <c r="S164" s="38">
        <f t="shared" si="93"/>
        <v>783</v>
      </c>
      <c r="T164" s="38">
        <f t="shared" si="93"/>
        <v>4</v>
      </c>
      <c r="U164" s="38">
        <f t="shared" si="93"/>
        <v>0</v>
      </c>
      <c r="V164" s="38">
        <f t="shared" ref="V164" si="95">SUM(V32,V57,V95,V161)</f>
        <v>0</v>
      </c>
      <c r="W164" s="38">
        <f t="shared" si="93"/>
        <v>5</v>
      </c>
      <c r="X164" s="38">
        <f t="shared" si="93"/>
        <v>0</v>
      </c>
      <c r="Y164" s="38">
        <f t="shared" si="93"/>
        <v>0</v>
      </c>
      <c r="Z164" s="38">
        <f t="shared" si="93"/>
        <v>21</v>
      </c>
      <c r="AA164" s="38">
        <f t="shared" si="93"/>
        <v>30</v>
      </c>
      <c r="AB164" s="38">
        <f t="shared" si="93"/>
        <v>813</v>
      </c>
      <c r="AC164" s="38">
        <f t="shared" ref="AC164:AK164" si="96">SUM(AC32,AC57,AC95,AC161)</f>
        <v>3</v>
      </c>
      <c r="AD164" s="38">
        <f t="shared" si="96"/>
        <v>16</v>
      </c>
      <c r="AE164" s="38">
        <f t="shared" si="96"/>
        <v>0</v>
      </c>
      <c r="AF164" s="38">
        <f t="shared" si="96"/>
        <v>10</v>
      </c>
      <c r="AG164" s="38">
        <f t="shared" si="96"/>
        <v>5</v>
      </c>
      <c r="AH164" s="38">
        <f>SUM(AH32,AH57,AH95,AH161)</f>
        <v>0</v>
      </c>
      <c r="AI164" s="38">
        <f>SUM(AI32,AI57,AI95,AI161)</f>
        <v>10</v>
      </c>
      <c r="AJ164" s="38">
        <f t="shared" si="96"/>
        <v>44</v>
      </c>
      <c r="AK164" s="39">
        <f t="shared" si="96"/>
        <v>857</v>
      </c>
    </row>
    <row r="165" spans="1:37" ht="17.25" x14ac:dyDescent="0.3">
      <c r="A165" s="85" t="s">
        <v>223</v>
      </c>
      <c r="B165" s="86"/>
      <c r="C165" s="87"/>
      <c r="D165" s="19"/>
      <c r="E165" s="40">
        <f>SUM(E163:E164)</f>
        <v>4466</v>
      </c>
      <c r="F165" s="40">
        <f t="shared" ref="F165:AK165" si="97">SUM(F163:F164)</f>
        <v>2</v>
      </c>
      <c r="G165" s="40">
        <f t="shared" si="97"/>
        <v>4468</v>
      </c>
      <c r="H165" s="40">
        <f t="shared" si="97"/>
        <v>1269</v>
      </c>
      <c r="I165" s="40">
        <f t="shared" si="97"/>
        <v>834</v>
      </c>
      <c r="J165" s="40">
        <f t="shared" si="97"/>
        <v>8</v>
      </c>
      <c r="K165" s="40">
        <f t="shared" si="97"/>
        <v>93</v>
      </c>
      <c r="L165" s="40">
        <f t="shared" si="97"/>
        <v>52</v>
      </c>
      <c r="M165" s="40">
        <f t="shared" si="97"/>
        <v>35</v>
      </c>
      <c r="N165" s="40">
        <f t="shared" si="97"/>
        <v>1033</v>
      </c>
      <c r="O165" s="40">
        <f t="shared" si="97"/>
        <v>172</v>
      </c>
      <c r="P165" s="40">
        <f t="shared" si="97"/>
        <v>5</v>
      </c>
      <c r="Q165" s="40">
        <f t="shared" ref="Q165" si="98">SUM(Q163:Q164)</f>
        <v>26</v>
      </c>
      <c r="R165" s="40">
        <f t="shared" si="97"/>
        <v>150</v>
      </c>
      <c r="S165" s="40">
        <f t="shared" si="97"/>
        <v>3677</v>
      </c>
      <c r="T165" s="40">
        <f t="shared" si="97"/>
        <v>436</v>
      </c>
      <c r="U165" s="40">
        <f t="shared" si="97"/>
        <v>20</v>
      </c>
      <c r="V165" s="40">
        <f t="shared" ref="V165" si="99">SUM(V163:V164)</f>
        <v>12</v>
      </c>
      <c r="W165" s="40">
        <f t="shared" si="97"/>
        <v>284</v>
      </c>
      <c r="X165" s="40">
        <f t="shared" si="97"/>
        <v>9</v>
      </c>
      <c r="Y165" s="40">
        <f t="shared" si="97"/>
        <v>9</v>
      </c>
      <c r="Z165" s="40">
        <f t="shared" si="97"/>
        <v>21</v>
      </c>
      <c r="AA165" s="40">
        <f t="shared" si="97"/>
        <v>791</v>
      </c>
      <c r="AB165" s="40">
        <f t="shared" si="97"/>
        <v>4468</v>
      </c>
      <c r="AC165" s="40">
        <f t="shared" si="97"/>
        <v>31</v>
      </c>
      <c r="AD165" s="40">
        <f t="shared" si="97"/>
        <v>46</v>
      </c>
      <c r="AE165" s="40">
        <f t="shared" si="97"/>
        <v>21</v>
      </c>
      <c r="AF165" s="40">
        <f t="shared" si="97"/>
        <v>10</v>
      </c>
      <c r="AG165" s="40">
        <f t="shared" si="97"/>
        <v>5</v>
      </c>
      <c r="AH165" s="40">
        <f>SUM(AH163:AH164)</f>
        <v>0</v>
      </c>
      <c r="AI165" s="40">
        <f>SUM(AI163:AI164)</f>
        <v>178</v>
      </c>
      <c r="AJ165" s="40">
        <f t="shared" si="97"/>
        <v>291</v>
      </c>
      <c r="AK165" s="41">
        <f t="shared" si="97"/>
        <v>4759</v>
      </c>
    </row>
    <row r="166" spans="1:37" ht="17.25" x14ac:dyDescent="0.3">
      <c r="A166" s="102" t="s">
        <v>224</v>
      </c>
      <c r="B166" s="20" t="s">
        <v>225</v>
      </c>
      <c r="C166" s="21"/>
      <c r="D166" s="104" t="s">
        <v>141</v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1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>
        <v>20</v>
      </c>
      <c r="AI166" s="62"/>
      <c r="AJ166" s="50">
        <f>SUM(AD166:AI166)</f>
        <v>20</v>
      </c>
      <c r="AK166" s="53">
        <f>AB166+AJ166</f>
        <v>20</v>
      </c>
    </row>
    <row r="167" spans="1:37" ht="17.25" x14ac:dyDescent="0.3">
      <c r="A167" s="103"/>
      <c r="B167" s="20" t="s">
        <v>226</v>
      </c>
      <c r="C167" s="21"/>
      <c r="D167" s="104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1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>
        <v>25</v>
      </c>
      <c r="AI167" s="62"/>
      <c r="AJ167" s="50">
        <f>SUM(AD167:AI167)</f>
        <v>25</v>
      </c>
      <c r="AK167" s="53">
        <f>AB167+AJ167</f>
        <v>25</v>
      </c>
    </row>
    <row r="168" spans="1:37" ht="17.25" x14ac:dyDescent="0.3">
      <c r="A168" s="103"/>
      <c r="B168" s="20" t="s">
        <v>227</v>
      </c>
      <c r="C168" s="21"/>
      <c r="D168" s="104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1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>
        <v>25</v>
      </c>
      <c r="AI168" s="62"/>
      <c r="AJ168" s="50">
        <f>SUM(AD168:AI168)</f>
        <v>25</v>
      </c>
      <c r="AK168" s="53">
        <f>AB168+AJ168</f>
        <v>25</v>
      </c>
    </row>
    <row r="169" spans="1:37" ht="17.25" x14ac:dyDescent="0.3">
      <c r="A169" s="103"/>
      <c r="B169" s="20" t="s">
        <v>241</v>
      </c>
      <c r="C169" s="21"/>
      <c r="D169" s="104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1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>
        <v>20</v>
      </c>
      <c r="AI169" s="62"/>
      <c r="AJ169" s="50">
        <f>SUM(AD169:AI169)</f>
        <v>20</v>
      </c>
      <c r="AK169" s="53">
        <f>AB169+AJ169</f>
        <v>20</v>
      </c>
    </row>
    <row r="170" spans="1:37" ht="17.25" x14ac:dyDescent="0.3">
      <c r="A170" s="82" t="s">
        <v>228</v>
      </c>
      <c r="B170" s="83"/>
      <c r="C170" s="84"/>
      <c r="D170" s="26"/>
      <c r="E170" s="67">
        <f t="shared" ref="E170:N170" si="100">SUM(E166:E169)</f>
        <v>0</v>
      </c>
      <c r="F170" s="67">
        <f t="shared" si="100"/>
        <v>0</v>
      </c>
      <c r="G170" s="67">
        <f t="shared" si="100"/>
        <v>0</v>
      </c>
      <c r="H170" s="67">
        <f t="shared" si="100"/>
        <v>0</v>
      </c>
      <c r="I170" s="67">
        <f t="shared" si="100"/>
        <v>0</v>
      </c>
      <c r="J170" s="67">
        <f t="shared" si="100"/>
        <v>0</v>
      </c>
      <c r="K170" s="67">
        <f t="shared" si="100"/>
        <v>0</v>
      </c>
      <c r="L170" s="67">
        <v>0</v>
      </c>
      <c r="M170" s="67">
        <f t="shared" si="100"/>
        <v>0</v>
      </c>
      <c r="N170" s="67">
        <f t="shared" si="100"/>
        <v>0</v>
      </c>
      <c r="O170" s="67">
        <v>0</v>
      </c>
      <c r="P170" s="67">
        <f t="shared" ref="P170:AD170" si="101">SUM(P166:P169)</f>
        <v>0</v>
      </c>
      <c r="Q170" s="67"/>
      <c r="R170" s="67">
        <f t="shared" si="101"/>
        <v>0</v>
      </c>
      <c r="S170" s="67">
        <f t="shared" si="101"/>
        <v>0</v>
      </c>
      <c r="T170" s="67">
        <f t="shared" si="101"/>
        <v>0</v>
      </c>
      <c r="U170" s="67">
        <f t="shared" si="101"/>
        <v>0</v>
      </c>
      <c r="V170" s="67"/>
      <c r="W170" s="67">
        <f t="shared" si="101"/>
        <v>0</v>
      </c>
      <c r="X170" s="67">
        <f t="shared" si="101"/>
        <v>0</v>
      </c>
      <c r="Y170" s="67">
        <f t="shared" si="101"/>
        <v>0</v>
      </c>
      <c r="Z170" s="67">
        <f t="shared" si="101"/>
        <v>0</v>
      </c>
      <c r="AA170" s="67">
        <f t="shared" si="101"/>
        <v>0</v>
      </c>
      <c r="AB170" s="67">
        <f t="shared" si="101"/>
        <v>0</v>
      </c>
      <c r="AC170" s="67">
        <f t="shared" si="101"/>
        <v>0</v>
      </c>
      <c r="AD170" s="67">
        <f t="shared" si="101"/>
        <v>0</v>
      </c>
      <c r="AE170" s="67">
        <v>0</v>
      </c>
      <c r="AF170" s="67">
        <v>0</v>
      </c>
      <c r="AG170" s="67">
        <f>SUM(AG166:AG169)</f>
        <v>0</v>
      </c>
      <c r="AH170" s="67">
        <f>SUM(AH166:AH169)</f>
        <v>90</v>
      </c>
      <c r="AI170" s="67">
        <f>SUM(AI166:AI169)</f>
        <v>0</v>
      </c>
      <c r="AJ170" s="67">
        <f>SUM(AJ166:AJ169)</f>
        <v>90</v>
      </c>
      <c r="AK170" s="68">
        <f>SUM(AK166:AK169)</f>
        <v>90</v>
      </c>
    </row>
    <row r="171" spans="1:37" ht="17.25" x14ac:dyDescent="0.3">
      <c r="A171" s="85" t="s">
        <v>223</v>
      </c>
      <c r="B171" s="86"/>
      <c r="C171" s="87"/>
      <c r="D171" s="19"/>
      <c r="E171" s="40">
        <f t="shared" ref="E171:AK171" si="102">SUM(E165,E170)</f>
        <v>4466</v>
      </c>
      <c r="F171" s="40">
        <f t="shared" si="102"/>
        <v>2</v>
      </c>
      <c r="G171" s="40">
        <f t="shared" si="102"/>
        <v>4468</v>
      </c>
      <c r="H171" s="40">
        <f t="shared" si="102"/>
        <v>1269</v>
      </c>
      <c r="I171" s="40">
        <f t="shared" si="102"/>
        <v>834</v>
      </c>
      <c r="J171" s="40">
        <f t="shared" si="102"/>
        <v>8</v>
      </c>
      <c r="K171" s="40">
        <f t="shared" si="102"/>
        <v>93</v>
      </c>
      <c r="L171" s="40">
        <f t="shared" si="102"/>
        <v>52</v>
      </c>
      <c r="M171" s="40">
        <f t="shared" si="102"/>
        <v>35</v>
      </c>
      <c r="N171" s="40">
        <f t="shared" si="102"/>
        <v>1033</v>
      </c>
      <c r="O171" s="40">
        <f t="shared" si="102"/>
        <v>172</v>
      </c>
      <c r="P171" s="40">
        <f t="shared" si="102"/>
        <v>5</v>
      </c>
      <c r="Q171" s="40">
        <f t="shared" ref="Q171" si="103">SUM(Q165,Q170)</f>
        <v>26</v>
      </c>
      <c r="R171" s="40">
        <f t="shared" si="102"/>
        <v>150</v>
      </c>
      <c r="S171" s="40">
        <f t="shared" si="102"/>
        <v>3677</v>
      </c>
      <c r="T171" s="40">
        <f t="shared" si="102"/>
        <v>436</v>
      </c>
      <c r="U171" s="40">
        <f t="shared" si="102"/>
        <v>20</v>
      </c>
      <c r="V171" s="40">
        <f t="shared" si="102"/>
        <v>12</v>
      </c>
      <c r="W171" s="40">
        <f t="shared" si="102"/>
        <v>284</v>
      </c>
      <c r="X171" s="40">
        <f t="shared" si="102"/>
        <v>9</v>
      </c>
      <c r="Y171" s="40">
        <f t="shared" si="102"/>
        <v>9</v>
      </c>
      <c r="Z171" s="40">
        <f t="shared" si="102"/>
        <v>21</v>
      </c>
      <c r="AA171" s="40">
        <f t="shared" si="102"/>
        <v>791</v>
      </c>
      <c r="AB171" s="40">
        <f t="shared" si="102"/>
        <v>4468</v>
      </c>
      <c r="AC171" s="40">
        <f t="shared" si="102"/>
        <v>31</v>
      </c>
      <c r="AD171" s="40">
        <f t="shared" si="102"/>
        <v>46</v>
      </c>
      <c r="AE171" s="40">
        <f t="shared" si="102"/>
        <v>21</v>
      </c>
      <c r="AF171" s="40">
        <f t="shared" si="102"/>
        <v>10</v>
      </c>
      <c r="AG171" s="40">
        <f t="shared" si="102"/>
        <v>5</v>
      </c>
      <c r="AH171" s="40">
        <f>SUM(AH165,AH170)</f>
        <v>90</v>
      </c>
      <c r="AI171" s="40">
        <f>SUM(AI165,AI170)</f>
        <v>178</v>
      </c>
      <c r="AJ171" s="40">
        <f t="shared" si="102"/>
        <v>381</v>
      </c>
      <c r="AK171" s="41">
        <f t="shared" si="102"/>
        <v>4849</v>
      </c>
    </row>
    <row r="172" spans="1:37" ht="17.25" x14ac:dyDescent="0.3">
      <c r="A172" s="88" t="s">
        <v>229</v>
      </c>
      <c r="B172" s="89"/>
      <c r="C172" s="89"/>
      <c r="D172" s="22" t="s">
        <v>141</v>
      </c>
      <c r="E172" s="69">
        <v>35</v>
      </c>
      <c r="F172" s="69"/>
      <c r="G172" s="69">
        <f>SUM(E172:F172)</f>
        <v>35</v>
      </c>
      <c r="H172" s="70">
        <v>5</v>
      </c>
      <c r="I172" s="43">
        <v>12</v>
      </c>
      <c r="J172" s="43">
        <v>1</v>
      </c>
      <c r="K172" s="70">
        <v>1</v>
      </c>
      <c r="L172" s="70"/>
      <c r="M172" s="70"/>
      <c r="N172" s="71">
        <v>4</v>
      </c>
      <c r="O172" s="71"/>
      <c r="P172" s="69"/>
      <c r="Q172" s="43"/>
      <c r="R172" s="69"/>
      <c r="S172" s="71">
        <f>SUM(H172:R172)</f>
        <v>23</v>
      </c>
      <c r="T172" s="44">
        <v>4</v>
      </c>
      <c r="U172" s="44">
        <v>8</v>
      </c>
      <c r="V172" s="54"/>
      <c r="W172" s="71"/>
      <c r="X172" s="71"/>
      <c r="Y172" s="69"/>
      <c r="Z172" s="71"/>
      <c r="AA172" s="69">
        <f>SUM(T172:Z172)</f>
        <v>12</v>
      </c>
      <c r="AB172" s="69">
        <f>S172+AA172</f>
        <v>35</v>
      </c>
      <c r="AC172" s="69"/>
      <c r="AD172" s="69"/>
      <c r="AE172" s="69"/>
      <c r="AF172" s="69"/>
      <c r="AG172" s="70"/>
      <c r="AH172" s="70"/>
      <c r="AI172" s="69"/>
      <c r="AJ172" s="69">
        <f>SUM(AI172,AD172:AG172)</f>
        <v>0</v>
      </c>
      <c r="AK172" s="53">
        <f>AB172+AJ172</f>
        <v>35</v>
      </c>
    </row>
    <row r="173" spans="1:37" ht="17.25" x14ac:dyDescent="0.3">
      <c r="A173" s="90" t="s">
        <v>230</v>
      </c>
      <c r="B173" s="91"/>
      <c r="C173" s="92"/>
      <c r="D173" s="23"/>
      <c r="E173" s="40">
        <f>SUM(E172)</f>
        <v>35</v>
      </c>
      <c r="F173" s="40">
        <f t="shared" ref="F173:AJ173" si="104">SUM(F172)</f>
        <v>0</v>
      </c>
      <c r="G173" s="40">
        <f t="shared" si="104"/>
        <v>35</v>
      </c>
      <c r="H173" s="40">
        <f t="shared" si="104"/>
        <v>5</v>
      </c>
      <c r="I173" s="40">
        <f t="shared" si="104"/>
        <v>12</v>
      </c>
      <c r="J173" s="40">
        <f t="shared" si="104"/>
        <v>1</v>
      </c>
      <c r="K173" s="40">
        <f t="shared" si="104"/>
        <v>1</v>
      </c>
      <c r="L173" s="40">
        <v>0</v>
      </c>
      <c r="M173" s="40">
        <f t="shared" si="104"/>
        <v>0</v>
      </c>
      <c r="N173" s="40">
        <f t="shared" si="104"/>
        <v>4</v>
      </c>
      <c r="O173" s="40">
        <f t="shared" si="104"/>
        <v>0</v>
      </c>
      <c r="P173" s="40">
        <f t="shared" si="104"/>
        <v>0</v>
      </c>
      <c r="Q173" s="40">
        <f t="shared" ref="Q173" si="105">SUM(Q172)</f>
        <v>0</v>
      </c>
      <c r="R173" s="40">
        <f t="shared" si="104"/>
        <v>0</v>
      </c>
      <c r="S173" s="40">
        <f t="shared" si="104"/>
        <v>23</v>
      </c>
      <c r="T173" s="40">
        <f t="shared" si="104"/>
        <v>4</v>
      </c>
      <c r="U173" s="40">
        <f t="shared" si="104"/>
        <v>8</v>
      </c>
      <c r="V173" s="40">
        <f t="shared" si="104"/>
        <v>0</v>
      </c>
      <c r="W173" s="40">
        <f t="shared" si="104"/>
        <v>0</v>
      </c>
      <c r="X173" s="40">
        <f t="shared" si="104"/>
        <v>0</v>
      </c>
      <c r="Y173" s="40">
        <f t="shared" si="104"/>
        <v>0</v>
      </c>
      <c r="Z173" s="40">
        <f t="shared" si="104"/>
        <v>0</v>
      </c>
      <c r="AA173" s="40">
        <f t="shared" si="104"/>
        <v>12</v>
      </c>
      <c r="AB173" s="40">
        <f t="shared" si="104"/>
        <v>35</v>
      </c>
      <c r="AC173" s="40">
        <f t="shared" si="104"/>
        <v>0</v>
      </c>
      <c r="AD173" s="40">
        <f t="shared" si="104"/>
        <v>0</v>
      </c>
      <c r="AE173" s="40">
        <f t="shared" si="104"/>
        <v>0</v>
      </c>
      <c r="AF173" s="40">
        <f t="shared" si="104"/>
        <v>0</v>
      </c>
      <c r="AG173" s="40">
        <f t="shared" si="104"/>
        <v>0</v>
      </c>
      <c r="AH173" s="40"/>
      <c r="AI173" s="40">
        <f>SUM(AI172)</f>
        <v>0</v>
      </c>
      <c r="AJ173" s="40">
        <f t="shared" si="104"/>
        <v>0</v>
      </c>
      <c r="AK173" s="41">
        <f>SUM(AK172)</f>
        <v>35</v>
      </c>
    </row>
    <row r="174" spans="1:37" ht="18" thickBot="1" x14ac:dyDescent="0.35">
      <c r="A174" s="93" t="s">
        <v>231</v>
      </c>
      <c r="B174" s="94"/>
      <c r="C174" s="95"/>
      <c r="D174" s="24"/>
      <c r="E174" s="72">
        <f>E171+E173</f>
        <v>4501</v>
      </c>
      <c r="F174" s="72">
        <f>F171+F173</f>
        <v>2</v>
      </c>
      <c r="G174" s="72">
        <f>SUM(G171,G173)</f>
        <v>4503</v>
      </c>
      <c r="H174" s="72">
        <f t="shared" ref="H174:AB174" si="106">SUM(H171,H173)</f>
        <v>1274</v>
      </c>
      <c r="I174" s="72">
        <f t="shared" si="106"/>
        <v>846</v>
      </c>
      <c r="J174" s="72">
        <f t="shared" si="106"/>
        <v>9</v>
      </c>
      <c r="K174" s="72">
        <f t="shared" si="106"/>
        <v>94</v>
      </c>
      <c r="L174" s="72">
        <f t="shared" si="106"/>
        <v>52</v>
      </c>
      <c r="M174" s="72">
        <f t="shared" si="106"/>
        <v>35</v>
      </c>
      <c r="N174" s="72">
        <f t="shared" si="106"/>
        <v>1037</v>
      </c>
      <c r="O174" s="72">
        <f t="shared" si="106"/>
        <v>172</v>
      </c>
      <c r="P174" s="72">
        <f t="shared" si="106"/>
        <v>5</v>
      </c>
      <c r="Q174" s="72">
        <f t="shared" ref="Q174" si="107">SUM(Q171,Q173)</f>
        <v>26</v>
      </c>
      <c r="R174" s="72">
        <f t="shared" si="106"/>
        <v>150</v>
      </c>
      <c r="S174" s="72">
        <f t="shared" si="106"/>
        <v>3700</v>
      </c>
      <c r="T174" s="72">
        <f t="shared" si="106"/>
        <v>440</v>
      </c>
      <c r="U174" s="72">
        <f t="shared" si="106"/>
        <v>28</v>
      </c>
      <c r="V174" s="72">
        <f t="shared" si="106"/>
        <v>12</v>
      </c>
      <c r="W174" s="72">
        <f t="shared" si="106"/>
        <v>284</v>
      </c>
      <c r="X174" s="72">
        <f t="shared" si="106"/>
        <v>9</v>
      </c>
      <c r="Y174" s="72">
        <f t="shared" si="106"/>
        <v>9</v>
      </c>
      <c r="Z174" s="72">
        <f t="shared" si="106"/>
        <v>21</v>
      </c>
      <c r="AA174" s="72">
        <f t="shared" si="106"/>
        <v>803</v>
      </c>
      <c r="AB174" s="72">
        <f t="shared" si="106"/>
        <v>4503</v>
      </c>
      <c r="AC174" s="72">
        <f t="shared" ref="AC174:AK174" si="108">AC171+AC173</f>
        <v>31</v>
      </c>
      <c r="AD174" s="72">
        <f t="shared" si="108"/>
        <v>46</v>
      </c>
      <c r="AE174" s="72">
        <f t="shared" si="108"/>
        <v>21</v>
      </c>
      <c r="AF174" s="72">
        <f t="shared" si="108"/>
        <v>10</v>
      </c>
      <c r="AG174" s="72">
        <f t="shared" si="108"/>
        <v>5</v>
      </c>
      <c r="AH174" s="72">
        <f t="shared" si="108"/>
        <v>90</v>
      </c>
      <c r="AI174" s="72">
        <f t="shared" si="108"/>
        <v>178</v>
      </c>
      <c r="AJ174" s="72">
        <f t="shared" si="108"/>
        <v>381</v>
      </c>
      <c r="AK174" s="73">
        <f t="shared" si="108"/>
        <v>4884</v>
      </c>
    </row>
  </sheetData>
  <autoFilter ref="A6:AK174" xr:uid="{CF016FDD-05CB-4DEE-A50B-DD652A01625A}">
    <filterColumn colId="1" showButton="0"/>
  </autoFilter>
  <mergeCells count="216">
    <mergeCell ref="AJ4:AJ6"/>
    <mergeCell ref="A1:AK1"/>
    <mergeCell ref="A3:A6"/>
    <mergeCell ref="B3:C6"/>
    <mergeCell ref="D3:D6"/>
    <mergeCell ref="E3:E6"/>
    <mergeCell ref="F3:F6"/>
    <mergeCell ref="G3:G6"/>
    <mergeCell ref="H3:AB3"/>
    <mergeCell ref="AC3:AJ3"/>
    <mergeCell ref="AK3:AK6"/>
    <mergeCell ref="AA5:AA6"/>
    <mergeCell ref="AC4:AI4"/>
    <mergeCell ref="N5:P5"/>
    <mergeCell ref="AC5:AH5"/>
    <mergeCell ref="T5:V5"/>
    <mergeCell ref="B7:C7"/>
    <mergeCell ref="A8:C8"/>
    <mergeCell ref="A9:A10"/>
    <mergeCell ref="B9:C9"/>
    <mergeCell ref="D9:D10"/>
    <mergeCell ref="B10:C10"/>
    <mergeCell ref="H4:S4"/>
    <mergeCell ref="T4:AA4"/>
    <mergeCell ref="AB4:AB6"/>
    <mergeCell ref="H5:M5"/>
    <mergeCell ref="S5:S6"/>
    <mergeCell ref="W5:Y5"/>
    <mergeCell ref="G12:G14"/>
    <mergeCell ref="B15:C15"/>
    <mergeCell ref="B16:C16"/>
    <mergeCell ref="B17:C17"/>
    <mergeCell ref="B18:C18"/>
    <mergeCell ref="B19:C19"/>
    <mergeCell ref="A11:C11"/>
    <mergeCell ref="A12:A25"/>
    <mergeCell ref="B12:C12"/>
    <mergeCell ref="D12:D25"/>
    <mergeCell ref="E12:E14"/>
    <mergeCell ref="F12:F14"/>
    <mergeCell ref="B20:C20"/>
    <mergeCell ref="B21:C21"/>
    <mergeCell ref="B22:C22"/>
    <mergeCell ref="B23:C23"/>
    <mergeCell ref="B24:C24"/>
    <mergeCell ref="B25:C25"/>
    <mergeCell ref="A26:C26"/>
    <mergeCell ref="A27:A31"/>
    <mergeCell ref="B27:C27"/>
    <mergeCell ref="D27:D31"/>
    <mergeCell ref="B28:C28"/>
    <mergeCell ref="B29:C29"/>
    <mergeCell ref="B30:C30"/>
    <mergeCell ref="B31:C31"/>
    <mergeCell ref="B45:C45"/>
    <mergeCell ref="A32:C32"/>
    <mergeCell ref="A33:A46"/>
    <mergeCell ref="B33:C33"/>
    <mergeCell ref="E53:E55"/>
    <mergeCell ref="F53:F55"/>
    <mergeCell ref="G53:G55"/>
    <mergeCell ref="B56:C56"/>
    <mergeCell ref="D33:D44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57:C57"/>
    <mergeCell ref="B46:C46"/>
    <mergeCell ref="A47:C47"/>
    <mergeCell ref="A48:A56"/>
    <mergeCell ref="B48:C48"/>
    <mergeCell ref="D48:D52"/>
    <mergeCell ref="B49:C49"/>
    <mergeCell ref="B50:C50"/>
    <mergeCell ref="B51:C51"/>
    <mergeCell ref="B52:C52"/>
    <mergeCell ref="B53:C53"/>
    <mergeCell ref="D53:D55"/>
    <mergeCell ref="D65:D70"/>
    <mergeCell ref="B66:C66"/>
    <mergeCell ref="B67:C67"/>
    <mergeCell ref="B68:C68"/>
    <mergeCell ref="B69:C69"/>
    <mergeCell ref="B70:C70"/>
    <mergeCell ref="A58:A73"/>
    <mergeCell ref="B58:C58"/>
    <mergeCell ref="D58:D64"/>
    <mergeCell ref="B59:C59"/>
    <mergeCell ref="B60:C60"/>
    <mergeCell ref="B61:C61"/>
    <mergeCell ref="B62:C62"/>
    <mergeCell ref="B63:C63"/>
    <mergeCell ref="B64:C64"/>
    <mergeCell ref="B65:C65"/>
    <mergeCell ref="B71:C71"/>
    <mergeCell ref="D71:D72"/>
    <mergeCell ref="B72:C72"/>
    <mergeCell ref="B73:C73"/>
    <mergeCell ref="A74:C74"/>
    <mergeCell ref="A75:A82"/>
    <mergeCell ref="B75:C75"/>
    <mergeCell ref="D75:D82"/>
    <mergeCell ref="B76:C76"/>
    <mergeCell ref="B77:C77"/>
    <mergeCell ref="A84:A86"/>
    <mergeCell ref="B84:C84"/>
    <mergeCell ref="D84:D86"/>
    <mergeCell ref="B85:C85"/>
    <mergeCell ref="B86:C86"/>
    <mergeCell ref="A87:C87"/>
    <mergeCell ref="B78:C78"/>
    <mergeCell ref="B79:C79"/>
    <mergeCell ref="B80:C80"/>
    <mergeCell ref="B81:C81"/>
    <mergeCell ref="B82:C82"/>
    <mergeCell ref="A83:C83"/>
    <mergeCell ref="B88:C88"/>
    <mergeCell ref="A89:C89"/>
    <mergeCell ref="A90:A94"/>
    <mergeCell ref="B90:C90"/>
    <mergeCell ref="D90:D94"/>
    <mergeCell ref="B91:C91"/>
    <mergeCell ref="B92:C92"/>
    <mergeCell ref="B93:C93"/>
    <mergeCell ref="B94:C94"/>
    <mergeCell ref="A95:C95"/>
    <mergeCell ref="B96:C96"/>
    <mergeCell ref="A97:C97"/>
    <mergeCell ref="A98:A134"/>
    <mergeCell ref="B98:C98"/>
    <mergeCell ref="D98:D100"/>
    <mergeCell ref="B99:C99"/>
    <mergeCell ref="B100:C100"/>
    <mergeCell ref="B101:C101"/>
    <mergeCell ref="B102:C102"/>
    <mergeCell ref="D127:D131"/>
    <mergeCell ref="B128:C128"/>
    <mergeCell ref="B129:C129"/>
    <mergeCell ref="B130:C130"/>
    <mergeCell ref="B131:C131"/>
    <mergeCell ref="B112:C112"/>
    <mergeCell ref="B113:C113"/>
    <mergeCell ref="B114:C114"/>
    <mergeCell ref="B115:C115"/>
    <mergeCell ref="B116:C116"/>
    <mergeCell ref="D116:D124"/>
    <mergeCell ref="B117:C117"/>
    <mergeCell ref="D102:D113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32:C132"/>
    <mergeCell ref="B133:C133"/>
    <mergeCell ref="B134:C134"/>
    <mergeCell ref="A135:C135"/>
    <mergeCell ref="B136:C136"/>
    <mergeCell ref="A137:C137"/>
    <mergeCell ref="B125:C125"/>
    <mergeCell ref="B126:C126"/>
    <mergeCell ref="B127:C127"/>
    <mergeCell ref="A138:A145"/>
    <mergeCell ref="B138:C138"/>
    <mergeCell ref="D138:D145"/>
    <mergeCell ref="B139:C139"/>
    <mergeCell ref="B140:C140"/>
    <mergeCell ref="B141:C141"/>
    <mergeCell ref="B142:C142"/>
    <mergeCell ref="B143:C143"/>
    <mergeCell ref="B144:C144"/>
    <mergeCell ref="B145:C145"/>
    <mergeCell ref="A146:C146"/>
    <mergeCell ref="A147:A153"/>
    <mergeCell ref="B147:C147"/>
    <mergeCell ref="D147:D153"/>
    <mergeCell ref="B148:C148"/>
    <mergeCell ref="B149:C149"/>
    <mergeCell ref="B150:C150"/>
    <mergeCell ref="B151:C151"/>
    <mergeCell ref="B152:C152"/>
    <mergeCell ref="B153:C153"/>
    <mergeCell ref="D166:D169"/>
    <mergeCell ref="A158:C158"/>
    <mergeCell ref="B159:C159"/>
    <mergeCell ref="B160:C160"/>
    <mergeCell ref="B161:C161"/>
    <mergeCell ref="A154:C154"/>
    <mergeCell ref="A155:A157"/>
    <mergeCell ref="B155:C155"/>
    <mergeCell ref="D155:D157"/>
    <mergeCell ref="B156:C156"/>
    <mergeCell ref="B157:C157"/>
    <mergeCell ref="A159:A161"/>
    <mergeCell ref="A170:C170"/>
    <mergeCell ref="A171:C171"/>
    <mergeCell ref="A172:C172"/>
    <mergeCell ref="A173:C173"/>
    <mergeCell ref="A174:C174"/>
    <mergeCell ref="A162:C162"/>
    <mergeCell ref="A163:C163"/>
    <mergeCell ref="A164:C164"/>
    <mergeCell ref="A165:C165"/>
    <mergeCell ref="A166:A169"/>
  </mergeCells>
  <phoneticPr fontId="3" type="noConversion"/>
  <pageMargins left="0.59055118110236227" right="0.31496062992125984" top="0.35433070866141736" bottom="0.35433070866141736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성구 김</cp:lastModifiedBy>
  <cp:lastPrinted>2026-04-24T01:39:50Z</cp:lastPrinted>
  <dcterms:created xsi:type="dcterms:W3CDTF">2025-03-24T02:01:32Z</dcterms:created>
  <dcterms:modified xsi:type="dcterms:W3CDTF">2026-04-30T13:35:16Z</dcterms:modified>
</cp:coreProperties>
</file>